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tabRatio="437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<sst xmlns="http://schemas.openxmlformats.org/spreadsheetml/2006/main" count="1316" uniqueCount="327">
  <si>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</si>
  <si>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</si>
  <si>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</si>
  <si>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</si>
  <si>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</si>
  <si>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</si>
  <si>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</si>
  <si>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</si>
  <si>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</si>
  <si>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</si>
  <si>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</si>
  <si>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</si>
  <si>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</si>
  <si>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</si>
  <si>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</si>
  <si>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</si>
  <si>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</si>
  <si>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Краснокамский район Республики Башкортостан</t>
  </si>
  <si>
    <t>МЕЖБЮДЖЕТНЫЕ ТРАНСФЕРТЫ</t>
  </si>
  <si>
    <t>ОБЩЕГОСУДАРСТВЕННЫЕ ВОПРОСЫ</t>
  </si>
  <si>
    <t>0100</t>
  </si>
  <si>
    <t>Ведомство</t>
  </si>
  <si>
    <t>Раздел подраздел</t>
  </si>
  <si>
    <t>Целевая статья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</si>
  <si>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</si>
  <si>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</si>
  <si>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</si>
  <si>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</si>
  <si>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</si>
  <si>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</si>
  <si>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</si>
  <si>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</si>
  <si>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</si>
  <si>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</si>
  <si>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</si>
  <si>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</si>
  <si>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</si>
  <si>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</si>
  <si>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</si>
  <si>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</si>
  <si>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</si>
  <si>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</si>
  <si>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</si>
  <si>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</si>
  <si>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</si>
  <si>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</si>
  <si>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</si>
  <si>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</si>
  <si>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</si>
  <si>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</si>
  <si>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</si>
  <si>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</si>
  <si>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</si>
  <si>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</si>
  <si>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</si>
  <si>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</si>
  <si>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182 1 05 00000 00 0000 000</t>
  </si>
  <si>
    <t>863 1 11 05035 10 0000 120</t>
  </si>
  <si>
    <t/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</si>
  <si>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</si>
  <si>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</si>
  <si>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</si>
  <si>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</si>
  <si>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</si>
  <si>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</si>
  <si>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</si>
  <si>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</si>
  <si>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</si>
  <si>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</si>
  <si>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</si>
  <si>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</si>
  <si>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</si>
  <si>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</si>
  <si>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244</t>
  </si>
  <si>
    <t>0409</t>
  </si>
  <si>
    <t>ДОРОЖНОЕ ХОЗЯЙСТВО</t>
  </si>
  <si>
    <t>540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</si>
  <si>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</si>
  <si>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</si>
  <si>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</si>
  <si>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</si>
  <si>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</si>
  <si>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</si>
  <si>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</si>
  <si>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</si>
  <si>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</si>
  <si>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</si>
  <si>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</si>
  <si>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</si>
  <si>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</si>
  <si>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</si>
  <si>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</si>
  <si>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</si>
  <si>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</si>
  <si>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</si>
  <si>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</si>
  <si>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</si>
  <si>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</si>
  <si>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</si>
  <si>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</si>
  <si>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</si>
  <si>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</si>
  <si>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</si>
  <si>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</si>
  <si>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</si>
  <si>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</si>
  <si>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</si>
  <si>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</si>
  <si>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</si>
  <si>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</si>
  <si>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</si>
  <si>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</si>
  <si>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</si>
  <si>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</si>
  <si>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</si>
  <si>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</si>
  <si>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</si>
  <si>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</si>
  <si>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</si>
  <si>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</si>
  <si>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</si>
  <si>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</si>
  <si>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</si>
  <si>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</si>
  <si>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</si>
  <si>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</si>
  <si>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</si>
  <si>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</si>
  <si>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</si>
  <si>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</si>
  <si>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</si>
  <si>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Коммунальное хозяйство</t>
  </si>
  <si>
    <t>0310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</si>
  <si>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</si>
  <si>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</si>
  <si>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</si>
  <si>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</si>
  <si>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</si>
  <si>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</si>
  <si>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</si>
  <si>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</si>
  <si>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</si>
  <si>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</si>
  <si>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</si>
  <si>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</si>
  <si>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</si>
  <si>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</si>
  <si>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</si>
  <si>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</si>
  <si>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</si>
  <si>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</si>
  <si>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</si>
  <si>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</si>
  <si>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</si>
  <si>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</si>
  <si>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</si>
  <si>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</si>
  <si>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</si>
  <si>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</si>
  <si>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</si>
  <si>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</si>
  <si>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</si>
  <si>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</si>
  <si>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3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</si>
  <si>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</si>
  <si>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</si>
  <si>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</si>
  <si>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</si>
  <si>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</si>
  <si>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</si>
  <si>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</t>
  </si>
  <si>
    <t>791 2 02 40000 00 0000 000</t>
  </si>
  <si>
    <t>791 2 02 90000 00 0000 000</t>
  </si>
  <si>
    <t>0700109020</t>
  </si>
  <si>
    <t>0700303330</t>
  </si>
  <si>
    <t>2400206050</t>
  </si>
  <si>
    <t>Мероприятия по благоустройству территорий населенных пунктов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</si>
  <si>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</si>
  <si>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Аппараты органов местного самоуправления</t>
  </si>
  <si>
    <t>2500100000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</si>
  <si>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</si>
  <si>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"Содержание и обслуживание пожарной машины"</t>
  </si>
  <si>
    <t>Основное мероприятие "Мероприятия в области пожарной безопасности"</t>
  </si>
  <si>
    <t>2500200000</t>
  </si>
  <si>
    <t>2200100000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</si>
  <si>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</si>
  <si>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</si>
  <si>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</si>
  <si>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0700100000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</si>
  <si>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</si>
  <si>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0700000000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</si>
  <si>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</si>
  <si>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2200000000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</si>
  <si>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</si>
  <si>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"Мероприятия в области коммунального хозяйства"</t>
  </si>
  <si>
    <t>Проведение работ по землеустройству</t>
  </si>
  <si>
    <t>2300300000</t>
  </si>
  <si>
    <t>2300000000</t>
  </si>
  <si>
    <t>Мероприятия в области коммунального хозяйства</t>
  </si>
  <si>
    <t>791 2 02 10000 00 0000 000</t>
  </si>
  <si>
    <t>791 2 02 30000 00 0000 000</t>
  </si>
  <si>
    <t>2400100000</t>
  </si>
  <si>
    <t>2400000000</t>
  </si>
  <si>
    <t>Основное мероприятие "Мероприятия по благоустройству территорий населенных пунктов"</t>
  </si>
  <si>
    <t>2400200000</t>
  </si>
  <si>
    <t>Основное мероприятие "Содержание и ремонт объектов уличного освещения"</t>
  </si>
  <si>
    <t>2400306400</t>
  </si>
  <si>
    <t>2400300000</t>
  </si>
  <si>
    <t>Основное мероприятие "Организация и содержание мест захоронения"</t>
  </si>
  <si>
    <t>0505</t>
  </si>
  <si>
    <t>Другие вопросы в области жилищно-коммунального хозяйства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</si>
  <si>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</si>
  <si>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2010100000</t>
  </si>
  <si>
    <t>Мероприятия в области физической культуры и спорта</t>
  </si>
  <si>
    <t>Иные безвозмездные и безвозвратные перечисления</t>
  </si>
  <si>
    <t>Межбюджетные трансферты</t>
  </si>
  <si>
    <t>2</t>
  </si>
  <si>
    <t xml:space="preserve">Музяковский сельсовет муниципального района </t>
  </si>
  <si>
    <t>бюджета сельского поселения Музяковский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</si>
  <si>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</si>
  <si>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1000902030</t>
  </si>
  <si>
    <t>1000802040</t>
  </si>
  <si>
    <t>СОЦИАЛЬНАЯ ПОЛИТИКА</t>
  </si>
  <si>
    <t>1000</t>
  </si>
  <si>
    <t>Пенсионное обеспечение</t>
  </si>
  <si>
    <t>1001</t>
  </si>
  <si>
    <t>9999900000</t>
  </si>
  <si>
    <t xml:space="preserve">Иные межбюджетные трансферты </t>
  </si>
  <si>
    <t>Муниципальная программа "Развитие культуры и искусства"</t>
  </si>
  <si>
    <t>1800000000</t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</si>
  <si>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</si>
  <si>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</si>
  <si>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</si>
  <si>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</si>
  <si>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>2500274040</t>
  </si>
  <si>
    <t>123</t>
  </si>
  <si>
    <t>Иные выплаты, за исключением фонда оплаты труда государственных (муниципальных) органов лицам привлекаемым согласно законодательству для выполнения отдельных полномочий</t>
  </si>
  <si>
    <t>853</t>
  </si>
  <si>
    <t>Уплата иных платежей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</si>
  <si>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</si>
  <si>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</si>
  <si>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</si>
  <si>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</si>
  <si>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Специальные расходы</t>
  </si>
  <si>
    <t>880</t>
  </si>
  <si>
    <t>ОХРАНА ОКРУЖАЮЩЕЙ СРЕДЫ</t>
  </si>
  <si>
    <t>0600</t>
  </si>
  <si>
    <t>Другие вопросы в области окружающей среды</t>
  </si>
  <si>
    <t>0605</t>
  </si>
  <si>
    <t>Закупка товаров, работ и услуг для обеспечения государственных (муниципальных) нужд</t>
  </si>
  <si>
    <t>Управляющий делами                                                                             И.М. Цыгвинцева</t>
  </si>
  <si>
    <t>Управляющий делами                                                                              И.М. Цыгвинцева</t>
  </si>
  <si>
    <t>791 2 02 49999 10 7404 150</t>
  </si>
  <si>
    <t>791 2 02 40014 10 0000 150</t>
  </si>
  <si>
    <t>791 2 02 35118 10 0000 150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</si>
  <si>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</si>
  <si>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</si>
  <si>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9900000000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</si>
  <si>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</si>
  <si>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</si>
  <si>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</si>
  <si>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321</t>
  </si>
  <si>
    <t>Уплата прочих налогов, сборов</t>
  </si>
  <si>
    <t>243</t>
  </si>
  <si>
    <t>Закупка товаров, работ и услуг, в целях капитального ремонта государственного (муниципального) имущества</t>
  </si>
  <si>
    <t>2400274040</t>
  </si>
  <si>
    <t>Мероприятие в области экологии и природопользования</t>
  </si>
  <si>
    <t>2400141200</t>
  </si>
  <si>
    <t>791 2 02 90054 10 0000 150</t>
  </si>
  <si>
    <t xml:space="preserve">к Распоряжению Совета сельского поселения </t>
  </si>
  <si>
    <t>791 2 02 00000 00 0000 000</t>
  </si>
  <si>
    <t>БЕЗВОЗМЕЗДНЫЕ ПОСТУПЛЕНИЯ ОТ ДРУГИХ БЮДЖЕТОВ БЮДЖЕТНОЙ СИСТЕМЫ РОССИЙСКОЙ ФЕДЕРАЦИИ</t>
  </si>
  <si>
    <t>791 2 02 16001 10 0000 150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</si>
  <si>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</si>
  <si>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791  2 02 49999 10 7201 150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</si>
  <si>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</si>
  <si>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0700109040</t>
  </si>
  <si>
    <t>Содержание и обслуживание муниципальной казны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</si>
  <si>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</si>
  <si>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</si>
  <si>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831</t>
  </si>
  <si>
    <t>Исполнение судебных актов Российской Федерации и мировых соглашений по возмещению причиненного вреда</t>
  </si>
  <si>
    <t>20101S2010</t>
  </si>
  <si>
    <t>863 1 11 05325 10 0000 120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</si>
  <si>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</si>
  <si>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791  2 02 49999 10 7247 150</t>
  </si>
  <si>
    <t>Прочие межбюджетные трансферты, передаваемые бюджетам сельских поселений (проекты  развития общественной инфраструктуры, основанные на местных инициативах)</t>
  </si>
  <si>
    <t>Прочие межбюджетные трансферты, передаваемые бюджетам сельских поселений (поступления в бюджет поселений от физических лиц на финансовое обеспечение реализации проектов развития общественной инфраструктуры, основанных на местных инициативах)</t>
  </si>
  <si>
    <t>Прочие межбюджетные трансферты, передаваемые бюджетам сельских поселений (поступления в бюджет поселений от юридических лиц на финансовое обеспечение реализации проектов развития общественной инфраструктуры, основанных на местных инициативах)</t>
  </si>
  <si>
    <t>791 2 07 05030 10 6200 150</t>
  </si>
  <si>
    <t>791 2 07 05030 10 6300 150</t>
  </si>
  <si>
    <t>Реализация проектов развития общественной инфраструктуры, основанных на местных инициативах за счет средств бюджетов</t>
  </si>
  <si>
    <t>24003S2471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</si>
  <si>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</si>
  <si>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24003S2472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</si>
  <si>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</si>
  <si>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24003S2473</t>
  </si>
  <si>
    <t>791  2 02 49999 10 7216 150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</si>
  <si>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</si>
  <si>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1000821950</t>
  </si>
  <si>
    <t>Профилактические, экстренные и эпидемические мероприятия, связанные с распространением новой короновирусной инфекции</t>
  </si>
  <si>
    <t>Закупка товаров, работ, услуг в целях капитального ремонта государственного (муниципального имущества)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</si>
  <si>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</si>
  <si>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</si>
  <si>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350</t>
  </si>
  <si>
    <t>Премии и гранты</t>
  </si>
  <si>
    <t>2400341200</t>
  </si>
  <si>
    <t>791 2 19 60010 10 0000 150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</si>
  <si>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</si>
  <si>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247</t>
  </si>
  <si>
    <t>Закупка энергетических ресурсов</t>
  </si>
  <si>
    <t>Источники финансирования дефицита бюджета бюджета сельского поселения Музяковский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2021 год</t>
  </si>
  <si>
    <t>Доходы бюджета сельского поселения Музяковский сельсовет муниципального района Краснокамский район Республики Башкортостан по кодам классификации доходов бюджета за  2021 год</t>
  </si>
  <si>
    <t>Расходы   бюджета сельского поселения Музяковский сельсовет муниципального района Краснокамский район Республики Башкортостан по ведомственной структуре расходов за 2021 год</t>
  </si>
  <si>
    <t>Расходы бюджета сельского поселения Музяковский сельсовет муниципального района Краснокамский район Республики Башкортостан по разделам и подразделам классификации расходов бюджетов за 2021 год</t>
  </si>
  <si>
    <t>791 1 17 15030 10 1001 150</t>
  </si>
  <si>
    <t>791 1 17 15030 10 2001 150</t>
  </si>
  <si>
    <t>Инициативные платежи, зачисляемые в бюджеты сельских поселений (платежи от физических лиц)</t>
  </si>
  <si>
    <t>Инициативные платежи, зачисляемые в бюджеты сельских поселений (платежи от юридических лиц)</t>
  </si>
  <si>
    <t>791 1 17 05050 10 0000 180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</si>
  <si>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</si>
  <si>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Проведение аварийно-спасательных и аварийно-восстановительных работ в результате чрезвычайных ситуаций</t>
  </si>
  <si>
    <t>Пособия, компенсации и иные социальные выплаты гражданам, кроме публичных нормативных обязательств</t>
  </si>
  <si>
    <t xml:space="preserve">от "30" декабря 2021 года № 92               </t>
  </si>
  <si>
    <t xml:space="preserve">от "30" декабря 2021 года № 92    </t>
  </si>
  <si>
    <t xml:space="preserve">от "30" декабря 2021 года № 92         </t>
  </si>
  <si>
    <t xml:space="preserve">от "30" декабря 2021 года № 92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</si>
</sst>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2" fontId="7" fillId="0" borderId="0" xfId="0" applyNumberFormat="1" applyFont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 shrinkToFit="1"/>
    </xf>
    <xf numFmtId="0" fontId="10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right" vertical="center" shrinkToFit="1"/>
    </xf>
    <xf numFmtId="0" fontId="10" fillId="0" borderId="11" xfId="0" applyFont="1" applyBorder="1" applyAlignment="1">
      <alignment horizontal="left" vertical="top" wrapText="1"/>
    </xf>
    <xf numFmtId="0" fontId="13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4" fontId="1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4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C5" sqref="C5"/>
    </sheetView>
  </sheetViews>
  <sheetFormatPr defaultColWidth="9.125" defaultRowHeight="12.75"/>
  <cols>
    <col min="1" max="1" width="25.875" style="29" customWidth="1"/>
    <col min="2" max="2" width="73.625" style="30" customWidth="1"/>
    <col min="3" max="3" width="17.50390625" style="31" customWidth="1"/>
    <col min="4" max="16384" width="9.125" style="1" customWidth="1"/>
  </cols>
  <sheetData>
    <row r="1" spans="1:3" s="2" customFormat="1" ht="18">
      <c r="A1" s="21"/>
      <c r="B1" s="30"/>
      <c r="C1" s="31" t="s">
        <v>44</v>
      </c>
    </row>
    <row r="2" spans="1:3" s="2" customFormat="1" ht="18">
      <c r="A2" s="21"/>
      <c r="B2" s="30"/>
      <c r="C2" s="20" t="s">
        <v>269</v>
      </c>
    </row>
    <row r="3" spans="1:3" s="2" customFormat="1" ht="18">
      <c r="A3" s="21"/>
      <c r="B3" s="30"/>
      <c r="C3" s="20" t="s">
        <v>217</v>
      </c>
    </row>
    <row r="4" spans="1:3" s="2" customFormat="1" ht="18">
      <c r="A4" s="21"/>
      <c r="B4" s="30"/>
      <c r="C4" s="20" t="s">
        <v>17</v>
      </c>
    </row>
    <row r="5" spans="1:3" s="2" customFormat="1" ht="18">
      <c r="A5" s="21"/>
      <c r="B5" s="30"/>
      <c r="C5" s="20" t="s">
        <v>323</v>
      </c>
    </row>
    <row r="6" spans="1:3" s="2" customFormat="1" ht="18">
      <c r="A6" s="21"/>
      <c r="B6" s="30"/>
      <c r="C6" s="20" t="s">
        <v>24</v>
      </c>
    </row>
    <row r="7" spans="1:3" s="2" customFormat="1" ht="18">
      <c r="A7" s="5"/>
      <c r="B7" s="32"/>
      <c r="C7" s="20" t="s">
        <v>218</v>
      </c>
    </row>
    <row r="8" spans="1:3" s="2" customFormat="1" ht="18">
      <c r="A8" s="5"/>
      <c r="B8" s="32"/>
      <c r="C8" s="20" t="s">
        <v>48</v>
      </c>
    </row>
    <row r="9" spans="1:3" s="2" customFormat="1" ht="18">
      <c r="A9" s="5"/>
      <c r="B9" s="32"/>
      <c r="C9" s="20" t="s">
        <v>122</v>
      </c>
    </row>
    <row r="10" spans="1:3" s="2" customFormat="1" ht="18">
      <c r="A10" s="6"/>
      <c r="B10" s="5"/>
      <c r="C10" s="7"/>
    </row>
    <row r="11" spans="1:3" s="2" customFormat="1" ht="51.75" customHeight="1">
      <c r="A11" s="103" t="s">
        <v>312</v>
      </c>
      <c r="B11" s="103"/>
      <c r="C11" s="103"/>
    </row>
    <row r="12" spans="1:3" s="2" customFormat="1" ht="13.5" customHeight="1">
      <c r="A12" s="8"/>
      <c r="B12" s="9"/>
      <c r="C12" s="10" t="s">
        <v>25</v>
      </c>
    </row>
    <row r="13" spans="1:3" s="2" customFormat="1" ht="57.75" customHeight="1">
      <c r="A13" s="93" t="s">
        <v>45</v>
      </c>
      <c r="B13" s="93" t="s">
        <v>121</v>
      </c>
      <c r="C13" s="94" t="s">
        <v>34</v>
      </c>
    </row>
    <row r="14" spans="1:3" s="2" customFormat="1" ht="18">
      <c r="A14" s="93"/>
      <c r="B14" s="95" t="s">
        <v>46</v>
      </c>
      <c r="C14" s="96">
        <f>SUM(C15+C28+C53)</f>
        <v>7738620.029999999</v>
      </c>
    </row>
    <row r="15" spans="1:3" s="23" customFormat="1" ht="48" customHeight="1">
      <c r="A15" s="97" t="s">
        <v>6</v>
      </c>
      <c r="B15" s="95" t="s">
        <v>130</v>
      </c>
      <c r="C15" s="92">
        <f>C16+C20+C22+C26</f>
        <v>894062.41</v>
      </c>
    </row>
    <row r="16" spans="1:3" s="2" customFormat="1" ht="18">
      <c r="A16" s="98" t="s">
        <v>14</v>
      </c>
      <c r="B16" s="16" t="s">
        <v>166</v>
      </c>
      <c r="C16" s="92">
        <f>C18+C17+C19</f>
        <v>60120.1</v>
      </c>
    </row>
    <row r="17" spans="1:3" s="2" customFormat="1" ht="60.75" customHeight="1">
      <c r="A17" s="98" t="s">
        <v>105</v>
      </c>
      <c r="B17" s="51" t="s">
        <v>91</v>
      </c>
      <c r="C17" s="17">
        <f>55884.08+3544.61+118.34</f>
        <v>59547.03</v>
      </c>
    </row>
    <row r="18" spans="1:3" s="23" customFormat="1" ht="75.75" customHeight="1">
      <c r="A18" s="98" t="s">
        <v>106</v>
      </c>
      <c r="B18" s="16" t="s">
        <v>133</v>
      </c>
      <c r="C18" s="17">
        <v>10</v>
      </c>
    </row>
    <row r="19" spans="1:3" s="23" customFormat="1" ht="32.25" customHeight="1">
      <c r="A19" s="98" t="s">
        <v>107</v>
      </c>
      <c r="B19" s="51" t="s">
        <v>92</v>
      </c>
      <c r="C19" s="17">
        <f>564.83-1.76</f>
        <v>563.07</v>
      </c>
    </row>
    <row r="20" spans="1:3" s="23" customFormat="1" ht="17.25">
      <c r="A20" s="98" t="s">
        <v>56</v>
      </c>
      <c r="B20" s="16" t="s">
        <v>167</v>
      </c>
      <c r="C20" s="92">
        <f>C21</f>
        <v>22169.570000000003</v>
      </c>
    </row>
    <row r="21" spans="1:3" s="23" customFormat="1" ht="17.25">
      <c r="A21" s="98" t="s">
        <v>129</v>
      </c>
      <c r="B21" s="16" t="s">
        <v>55</v>
      </c>
      <c r="C21" s="17">
        <f>22158.58+10.99</f>
        <v>22169.570000000003</v>
      </c>
    </row>
    <row r="22" spans="1:3" s="2" customFormat="1" ht="18">
      <c r="A22" s="98" t="s">
        <v>108</v>
      </c>
      <c r="B22" s="16" t="s">
        <v>168</v>
      </c>
      <c r="C22" s="92">
        <f>C23+C24+C25</f>
        <v>811772.74</v>
      </c>
    </row>
    <row r="23" spans="1:3" s="2" customFormat="1" ht="27" customHeight="1">
      <c r="A23" s="98" t="s">
        <v>47</v>
      </c>
      <c r="B23" s="16" t="s">
        <v>99</v>
      </c>
      <c r="C23" s="17">
        <f>87762.83-207.22</f>
        <v>87555.61</v>
      </c>
    </row>
    <row r="24" spans="1:3" s="23" customFormat="1" ht="30.75" customHeight="1">
      <c r="A24" s="98" t="s">
        <v>97</v>
      </c>
      <c r="B24" s="16" t="s">
        <v>95</v>
      </c>
      <c r="C24" s="17">
        <f>238673+2188.02</f>
        <v>240861.02</v>
      </c>
    </row>
    <row r="25" spans="1:3" s="23" customFormat="1" ht="30.75" customHeight="1">
      <c r="A25" s="98" t="s">
        <v>98</v>
      </c>
      <c r="B25" s="16" t="s">
        <v>96</v>
      </c>
      <c r="C25" s="17">
        <f>484182.16-826.05</f>
        <v>483356.11</v>
      </c>
    </row>
    <row r="26" spans="1:3" s="23" customFormat="1" ht="30.75" customHeight="1" hidden="1">
      <c r="A26" s="98" t="s">
        <v>119</v>
      </c>
      <c r="B26" s="16" t="s">
        <v>117</v>
      </c>
      <c r="C26" s="92">
        <f>C27</f>
        <v>0</v>
      </c>
    </row>
    <row r="27" spans="1:3" s="23" customFormat="1" ht="29.25" customHeight="1" hidden="1">
      <c r="A27" s="98" t="s">
        <v>120</v>
      </c>
      <c r="B27" s="16" t="s">
        <v>118</v>
      </c>
      <c r="C27" s="17"/>
    </row>
    <row r="28" spans="1:12" ht="43.5" customHeight="1">
      <c r="A28" s="13">
        <v>791</v>
      </c>
      <c r="B28" s="14" t="str">
        <f>UPPER("Администрация сельского поселения Музяковский сельсовет Муниципального района Краснокамский район Республики Башкортостан")</f>
        <v>АДМИНИСТРАЦИЯ СЕЛЬСКОГО ПОСЕЛЕНИЯ МУЗЯКОВСКИЙ СЕЛЬСОВЕТ МУНИЦИПАЛЬНОГО РАЙОНА КРАСНОКАМСКИЙ РАЙОН РЕСПУБЛИКИ БАШКОРТОСТАН</v>
      </c>
      <c r="C28" s="15">
        <f>C29+C31+C33+C37+C52</f>
        <v>6844550.659999999</v>
      </c>
      <c r="D28" s="24"/>
      <c r="E28" s="25"/>
      <c r="F28" s="26"/>
      <c r="G28" s="26"/>
      <c r="H28" s="26"/>
      <c r="I28" s="25"/>
      <c r="J28" s="27"/>
      <c r="K28" s="25"/>
      <c r="L28" s="25"/>
    </row>
    <row r="29" spans="1:12" ht="13.5">
      <c r="A29" s="98" t="s">
        <v>109</v>
      </c>
      <c r="B29" s="16" t="s">
        <v>169</v>
      </c>
      <c r="C29" s="92">
        <f>C30</f>
        <v>4334.13</v>
      </c>
      <c r="D29" s="24"/>
      <c r="E29" s="25"/>
      <c r="F29" s="26"/>
      <c r="G29" s="26"/>
      <c r="H29" s="26"/>
      <c r="I29" s="25"/>
      <c r="J29" s="27"/>
      <c r="K29" s="25"/>
      <c r="L29" s="25"/>
    </row>
    <row r="30" spans="1:12" ht="64.5" customHeight="1">
      <c r="A30" s="98" t="s">
        <v>110</v>
      </c>
      <c r="B30" s="16" t="s">
        <v>100</v>
      </c>
      <c r="C30" s="17">
        <v>4334.13</v>
      </c>
      <c r="D30" s="24"/>
      <c r="E30" s="25"/>
      <c r="F30" s="26"/>
      <c r="G30" s="26"/>
      <c r="H30" s="26"/>
      <c r="I30" s="25"/>
      <c r="J30" s="27"/>
      <c r="K30" s="25"/>
      <c r="L30" s="25"/>
    </row>
    <row r="31" spans="1:12" ht="13.5">
      <c r="A31" s="98" t="s">
        <v>115</v>
      </c>
      <c r="B31" s="16" t="s">
        <v>101</v>
      </c>
      <c r="C31" s="92">
        <f>C32</f>
        <v>0</v>
      </c>
      <c r="D31" s="24"/>
      <c r="E31" s="25"/>
      <c r="F31" s="26"/>
      <c r="G31" s="26"/>
      <c r="H31" s="26"/>
      <c r="I31" s="25"/>
      <c r="J31" s="27"/>
      <c r="K31" s="25"/>
      <c r="L31" s="25"/>
    </row>
    <row r="32" spans="1:12" ht="27" customHeight="1">
      <c r="A32" s="98" t="s">
        <v>116</v>
      </c>
      <c r="B32" s="16" t="s">
        <v>102</v>
      </c>
      <c r="C32" s="17"/>
      <c r="D32" s="24"/>
      <c r="E32" s="25"/>
      <c r="F32" s="26"/>
      <c r="G32" s="26"/>
      <c r="H32" s="26"/>
      <c r="I32" s="25"/>
      <c r="J32" s="27"/>
      <c r="K32" s="25"/>
      <c r="L32" s="25"/>
    </row>
    <row r="33" spans="1:12" ht="13.5">
      <c r="A33" s="98" t="s">
        <v>111</v>
      </c>
      <c r="B33" s="51" t="s">
        <v>103</v>
      </c>
      <c r="C33" s="92">
        <f>C34+C35+C36</f>
        <v>104000</v>
      </c>
      <c r="D33" s="24"/>
      <c r="E33" s="25"/>
      <c r="F33" s="26"/>
      <c r="G33" s="26"/>
      <c r="H33" s="26"/>
      <c r="I33" s="25"/>
      <c r="J33" s="27"/>
      <c r="K33" s="25"/>
      <c r="L33" s="25"/>
    </row>
    <row r="34" spans="1:12" ht="13.5" hidden="1">
      <c r="A34" s="98" t="s">
        <v>319</v>
      </c>
      <c r="B34" s="51" t="s">
        <v>72</v>
      </c>
      <c r="C34" s="17"/>
      <c r="D34" s="24"/>
      <c r="E34" s="25"/>
      <c r="F34" s="26"/>
      <c r="G34" s="26"/>
      <c r="H34" s="26"/>
      <c r="I34" s="25"/>
      <c r="J34" s="27"/>
      <c r="K34" s="25"/>
      <c r="L34" s="25"/>
    </row>
    <row r="35" spans="1:12" ht="27">
      <c r="A35" s="98" t="s">
        <v>315</v>
      </c>
      <c r="B35" s="51" t="s">
        <v>317</v>
      </c>
      <c r="C35" s="17">
        <v>52000</v>
      </c>
      <c r="D35" s="24"/>
      <c r="E35" s="25"/>
      <c r="F35" s="26"/>
      <c r="G35" s="26"/>
      <c r="H35" s="26"/>
      <c r="I35" s="25"/>
      <c r="J35" s="27"/>
      <c r="K35" s="25"/>
      <c r="L35" s="25"/>
    </row>
    <row r="36" spans="1:12" ht="27">
      <c r="A36" s="98" t="s">
        <v>316</v>
      </c>
      <c r="B36" s="51" t="s">
        <v>318</v>
      </c>
      <c r="C36" s="17">
        <v>52000</v>
      </c>
      <c r="D36" s="24"/>
      <c r="E36" s="25"/>
      <c r="F36" s="26"/>
      <c r="G36" s="26"/>
      <c r="H36" s="26"/>
      <c r="I36" s="25"/>
      <c r="J36" s="27"/>
      <c r="K36" s="25"/>
      <c r="L36" s="25"/>
    </row>
    <row r="37" spans="1:12" ht="33" customHeight="1">
      <c r="A37" s="18" t="s">
        <v>270</v>
      </c>
      <c r="B37" s="51" t="s">
        <v>271</v>
      </c>
      <c r="C37" s="92">
        <f>C38+C40+C42+C48</f>
        <v>6739074.02</v>
      </c>
      <c r="D37" s="24"/>
      <c r="E37" s="25"/>
      <c r="F37" s="26"/>
      <c r="G37" s="26"/>
      <c r="H37" s="26"/>
      <c r="I37" s="25"/>
      <c r="J37" s="27"/>
      <c r="K37" s="25"/>
      <c r="L37" s="25"/>
    </row>
    <row r="38" spans="1:3" ht="21" customHeight="1">
      <c r="A38" s="18" t="s">
        <v>199</v>
      </c>
      <c r="B38" s="16" t="s">
        <v>112</v>
      </c>
      <c r="C38" s="92">
        <f>SUM(C39)</f>
        <v>3378062.34</v>
      </c>
    </row>
    <row r="39" spans="1:3" ht="34.5" customHeight="1">
      <c r="A39" s="18" t="s">
        <v>272</v>
      </c>
      <c r="B39" s="16" t="s">
        <v>273</v>
      </c>
      <c r="C39" s="17">
        <v>3378062.34</v>
      </c>
    </row>
    <row r="40" spans="1:3" ht="19.5" customHeight="1">
      <c r="A40" s="18" t="s">
        <v>200</v>
      </c>
      <c r="B40" s="16" t="s">
        <v>113</v>
      </c>
      <c r="C40" s="92">
        <f>C41</f>
        <v>85200</v>
      </c>
    </row>
    <row r="41" spans="1:3" ht="33.75" customHeight="1">
      <c r="A41" s="18" t="s">
        <v>254</v>
      </c>
      <c r="B41" s="16" t="s">
        <v>49</v>
      </c>
      <c r="C41" s="17">
        <v>85200</v>
      </c>
    </row>
    <row r="42" spans="1:3" ht="22.5" customHeight="1">
      <c r="A42" s="18" t="s">
        <v>171</v>
      </c>
      <c r="B42" s="16" t="s">
        <v>30</v>
      </c>
      <c r="C42" s="92">
        <f>C43+C44+C45+C46+C47</f>
        <v>3275811.68</v>
      </c>
    </row>
    <row r="43" spans="1:3" ht="61.5" customHeight="1">
      <c r="A43" s="18" t="s">
        <v>253</v>
      </c>
      <c r="B43" s="16" t="s">
        <v>170</v>
      </c>
      <c r="C43" s="17">
        <v>1315831</v>
      </c>
    </row>
    <row r="44" spans="1:3" ht="44.25" customHeight="1">
      <c r="A44" s="18" t="s">
        <v>274</v>
      </c>
      <c r="B44" s="16" t="s">
        <v>275</v>
      </c>
      <c r="C44" s="17">
        <v>185800</v>
      </c>
    </row>
    <row r="45" spans="1:3" ht="44.25" customHeight="1">
      <c r="A45" s="18" t="s">
        <v>297</v>
      </c>
      <c r="B45" s="100" t="s">
        <v>298</v>
      </c>
      <c r="C45" s="17">
        <v>757120.68</v>
      </c>
    </row>
    <row r="46" spans="1:3" ht="45.75" customHeight="1">
      <c r="A46" s="18" t="s">
        <v>285</v>
      </c>
      <c r="B46" s="16" t="s">
        <v>286</v>
      </c>
      <c r="C46" s="17">
        <v>517060</v>
      </c>
    </row>
    <row r="47" spans="1:3" ht="72.75" customHeight="1">
      <c r="A47" s="18" t="s">
        <v>252</v>
      </c>
      <c r="B47" s="16" t="s">
        <v>219</v>
      </c>
      <c r="C47" s="17">
        <v>500000</v>
      </c>
    </row>
    <row r="48" spans="1:3" ht="21" customHeight="1" hidden="1">
      <c r="A48" s="18" t="s">
        <v>172</v>
      </c>
      <c r="B48" s="16" t="s">
        <v>5</v>
      </c>
      <c r="C48" s="92">
        <f>SUM(C49:C51)</f>
        <v>0</v>
      </c>
    </row>
    <row r="49" spans="1:3" ht="29.25" customHeight="1" hidden="1">
      <c r="A49" s="18" t="s">
        <v>268</v>
      </c>
      <c r="B49" s="16" t="s">
        <v>104</v>
      </c>
      <c r="C49" s="17"/>
    </row>
    <row r="50" spans="1:3" ht="57" customHeight="1" hidden="1">
      <c r="A50" s="18" t="s">
        <v>289</v>
      </c>
      <c r="B50" s="99" t="s">
        <v>287</v>
      </c>
      <c r="C50" s="17"/>
    </row>
    <row r="51" spans="1:3" ht="57" customHeight="1" hidden="1">
      <c r="A51" s="18" t="s">
        <v>290</v>
      </c>
      <c r="B51" s="99" t="s">
        <v>288</v>
      </c>
      <c r="C51" s="17"/>
    </row>
    <row r="52" spans="1:3" ht="57" customHeight="1">
      <c r="A52" s="18" t="s">
        <v>307</v>
      </c>
      <c r="B52" s="16" t="s">
        <v>308</v>
      </c>
      <c r="C52" s="17">
        <v>-2857.49</v>
      </c>
    </row>
    <row r="53" spans="1:3" s="2" customFormat="1" ht="57" customHeight="1">
      <c r="A53" s="13">
        <v>863</v>
      </c>
      <c r="B53" s="14" t="s">
        <v>12</v>
      </c>
      <c r="C53" s="15">
        <f>C54+C60</f>
        <v>6.96</v>
      </c>
    </row>
    <row r="54" spans="1:3" s="23" customFormat="1" ht="31.5" customHeight="1">
      <c r="A54" s="98" t="s">
        <v>7</v>
      </c>
      <c r="B54" s="95" t="s">
        <v>11</v>
      </c>
      <c r="C54" s="92">
        <f>SUM(C55+C56+C57+C58+C59)</f>
        <v>6.96</v>
      </c>
    </row>
    <row r="55" spans="1:3" s="2" customFormat="1" ht="60" customHeight="1" hidden="1">
      <c r="A55" s="98" t="s">
        <v>8</v>
      </c>
      <c r="B55" s="16" t="s">
        <v>13</v>
      </c>
      <c r="C55" s="17"/>
    </row>
    <row r="56" spans="1:3" s="2" customFormat="1" ht="62.25" customHeight="1" hidden="1">
      <c r="A56" s="98" t="s">
        <v>126</v>
      </c>
      <c r="B56" s="16" t="s">
        <v>125</v>
      </c>
      <c r="C56" s="17"/>
    </row>
    <row r="57" spans="1:3" s="2" customFormat="1" ht="45" customHeight="1" hidden="1">
      <c r="A57" s="98" t="s">
        <v>57</v>
      </c>
      <c r="B57" s="16" t="s">
        <v>84</v>
      </c>
      <c r="C57" s="17"/>
    </row>
    <row r="58" spans="1:3" s="2" customFormat="1" ht="75.75" customHeight="1" hidden="1">
      <c r="A58" s="98" t="s">
        <v>283</v>
      </c>
      <c r="B58" s="16" t="s">
        <v>284</v>
      </c>
      <c r="C58" s="17"/>
    </row>
    <row r="59" spans="1:3" s="2" customFormat="1" ht="32.25" customHeight="1">
      <c r="A59" s="98" t="s">
        <v>87</v>
      </c>
      <c r="B59" s="16" t="s">
        <v>114</v>
      </c>
      <c r="C59" s="17">
        <v>6.96</v>
      </c>
    </row>
    <row r="60" spans="1:3" s="23" customFormat="1" ht="24" customHeight="1" hidden="1">
      <c r="A60" s="98" t="s">
        <v>9</v>
      </c>
      <c r="B60" s="16" t="s">
        <v>10</v>
      </c>
      <c r="C60" s="92">
        <f>SUM(C61:C62)</f>
        <v>0</v>
      </c>
    </row>
    <row r="61" spans="1:3" s="3" customFormat="1" ht="58.5" customHeight="1" hidden="1">
      <c r="A61" s="98" t="s">
        <v>88</v>
      </c>
      <c r="B61" s="16" t="s">
        <v>85</v>
      </c>
      <c r="C61" s="17">
        <v>0</v>
      </c>
    </row>
    <row r="62" spans="1:3" s="2" customFormat="1" ht="48" customHeight="1" hidden="1">
      <c r="A62" s="98" t="s">
        <v>89</v>
      </c>
      <c r="B62" s="16" t="s">
        <v>86</v>
      </c>
      <c r="C62" s="17"/>
    </row>
    <row r="63" spans="1:3" s="2" customFormat="1" ht="18">
      <c r="A63" s="21"/>
      <c r="B63" s="22"/>
      <c r="C63" s="4"/>
    </row>
    <row r="64" spans="1:3" s="2" customFormat="1" ht="18">
      <c r="A64" s="104" t="s">
        <v>251</v>
      </c>
      <c r="B64" s="104"/>
      <c r="C64" s="104"/>
    </row>
    <row r="65" spans="1:3" s="2" customFormat="1" ht="18">
      <c r="A65" s="11"/>
      <c r="B65" s="28"/>
      <c r="C65" s="4"/>
    </row>
    <row r="66" spans="1:3" s="2" customFormat="1" ht="18">
      <c r="A66" s="12"/>
      <c r="B66" s="22"/>
      <c r="C66" s="4"/>
    </row>
    <row r="67" spans="1:3" s="2" customFormat="1" ht="18">
      <c r="A67" s="21"/>
      <c r="B67" s="22"/>
      <c r="C67" s="4"/>
    </row>
    <row r="68" spans="1:3" s="2" customFormat="1" ht="18">
      <c r="A68" s="21"/>
      <c r="B68" s="22"/>
      <c r="C68" s="4"/>
    </row>
    <row r="69" spans="1:3" s="2" customFormat="1" ht="18">
      <c r="A69" s="21"/>
      <c r="B69" s="22"/>
      <c r="C69" s="4"/>
    </row>
    <row r="70" spans="1:3" s="2" customFormat="1" ht="18">
      <c r="A70" s="21"/>
      <c r="B70" s="22"/>
      <c r="C70" s="4"/>
    </row>
    <row r="71" spans="1:3" s="2" customFormat="1" ht="18">
      <c r="A71" s="21"/>
      <c r="B71" s="22"/>
      <c r="C71" s="4"/>
    </row>
    <row r="72" spans="1:3" s="2" customFormat="1" ht="18">
      <c r="A72" s="21"/>
      <c r="B72" s="22"/>
      <c r="C72" s="4"/>
    </row>
    <row r="73" spans="1:3" s="2" customFormat="1" ht="18">
      <c r="A73" s="21"/>
      <c r="B73" s="22"/>
      <c r="C73" s="4"/>
    </row>
    <row r="74" spans="1:3" s="2" customFormat="1" ht="18">
      <c r="A74" s="21"/>
      <c r="B74" s="22"/>
      <c r="C74" s="4"/>
    </row>
    <row r="75" spans="1:3" s="2" customFormat="1" ht="18">
      <c r="A75" s="21"/>
      <c r="B75" s="22"/>
      <c r="C75" s="4"/>
    </row>
    <row r="76" spans="1:3" s="2" customFormat="1" ht="18">
      <c r="A76" s="21"/>
      <c r="B76" s="22"/>
      <c r="C76" s="4"/>
    </row>
    <row r="77" spans="1:3" s="2" customFormat="1" ht="18">
      <c r="A77" s="21"/>
      <c r="B77" s="22"/>
      <c r="C77" s="4"/>
    </row>
    <row r="78" spans="1:3" s="2" customFormat="1" ht="18">
      <c r="A78" s="21"/>
      <c r="B78" s="22"/>
      <c r="C78" s="4"/>
    </row>
    <row r="79" spans="1:3" s="2" customFormat="1" ht="18">
      <c r="A79" s="21"/>
      <c r="B79" s="22"/>
      <c r="C79" s="4"/>
    </row>
    <row r="80" spans="1:3" s="2" customFormat="1" ht="18">
      <c r="A80" s="21"/>
      <c r="B80" s="22"/>
      <c r="C80" s="4"/>
    </row>
    <row r="81" spans="1:3" s="2" customFormat="1" ht="18">
      <c r="A81" s="21"/>
      <c r="B81" s="22"/>
      <c r="C81" s="4"/>
    </row>
    <row r="82" spans="1:3" s="2" customFormat="1" ht="18">
      <c r="A82" s="21"/>
      <c r="B82" s="22"/>
      <c r="C82" s="4"/>
    </row>
    <row r="83" spans="1:3" s="2" customFormat="1" ht="18">
      <c r="A83" s="21"/>
      <c r="B83" s="22"/>
      <c r="C83" s="4"/>
    </row>
    <row r="84" spans="1:3" s="2" customFormat="1" ht="18">
      <c r="A84" s="21"/>
      <c r="B84" s="22"/>
      <c r="C84" s="4"/>
    </row>
    <row r="85" spans="1:3" s="2" customFormat="1" ht="18">
      <c r="A85" s="21"/>
      <c r="B85" s="22"/>
      <c r="C85" s="4"/>
    </row>
    <row r="86" spans="1:3" s="2" customFormat="1" ht="18">
      <c r="A86" s="21"/>
      <c r="B86" s="22"/>
      <c r="C86" s="4"/>
    </row>
    <row r="87" spans="1:3" s="2" customFormat="1" ht="18">
      <c r="A87" s="21"/>
      <c r="B87" s="22"/>
      <c r="C87" s="4"/>
    </row>
    <row r="88" spans="1:3" s="2" customFormat="1" ht="18">
      <c r="A88" s="21"/>
      <c r="B88" s="22"/>
      <c r="C88" s="4"/>
    </row>
    <row r="89" spans="1:3" s="2" customFormat="1" ht="18">
      <c r="A89" s="21"/>
      <c r="B89" s="22"/>
      <c r="C89" s="4"/>
    </row>
    <row r="90" spans="1:3" s="2" customFormat="1" ht="18">
      <c r="A90" s="21"/>
      <c r="B90" s="22"/>
      <c r="C90" s="4"/>
    </row>
    <row r="91" spans="1:3" s="2" customFormat="1" ht="18">
      <c r="A91" s="21"/>
      <c r="B91" s="22"/>
      <c r="C91" s="4"/>
    </row>
    <row r="92" spans="1:3" s="2" customFormat="1" ht="18">
      <c r="A92" s="21"/>
      <c r="B92" s="22"/>
      <c r="C92" s="4"/>
    </row>
    <row r="93" spans="1:3" s="2" customFormat="1" ht="18">
      <c r="A93" s="21"/>
      <c r="B93" s="22"/>
      <c r="C93" s="4"/>
    </row>
    <row r="94" spans="1:3" s="2" customFormat="1" ht="18">
      <c r="A94" s="21"/>
      <c r="B94" s="22"/>
      <c r="C94" s="4"/>
    </row>
    <row r="95" spans="1:3" s="2" customFormat="1" ht="18">
      <c r="A95" s="21"/>
      <c r="B95" s="22"/>
      <c r="C95" s="4"/>
    </row>
    <row r="96" spans="1:3" s="2" customFormat="1" ht="18">
      <c r="A96" s="21"/>
      <c r="B96" s="22"/>
      <c r="C96" s="4"/>
    </row>
    <row r="97" spans="1:3" s="2" customFormat="1" ht="18">
      <c r="A97" s="21"/>
      <c r="B97" s="22"/>
      <c r="C97" s="4"/>
    </row>
    <row r="98" spans="1:3" s="2" customFormat="1" ht="18">
      <c r="A98" s="21"/>
      <c r="B98" s="22"/>
      <c r="C98" s="4"/>
    </row>
    <row r="99" spans="1:3" s="2" customFormat="1" ht="18">
      <c r="A99" s="21"/>
      <c r="B99" s="22"/>
      <c r="C99" s="4"/>
    </row>
    <row r="100" spans="1:3" s="2" customFormat="1" ht="18">
      <c r="A100" s="21"/>
      <c r="B100" s="22"/>
      <c r="C100" s="4"/>
    </row>
    <row r="101" spans="1:3" s="2" customFormat="1" ht="18">
      <c r="A101" s="21"/>
      <c r="B101" s="22"/>
      <c r="C101" s="4"/>
    </row>
    <row r="102" spans="1:3" s="2" customFormat="1" ht="18">
      <c r="A102" s="21"/>
      <c r="B102" s="22"/>
      <c r="C102" s="4"/>
    </row>
    <row r="103" spans="1:3" s="2" customFormat="1" ht="18">
      <c r="A103" s="21"/>
      <c r="B103" s="22"/>
      <c r="C103" s="4"/>
    </row>
    <row r="104" spans="1:3" s="2" customFormat="1" ht="18">
      <c r="A104" s="21"/>
      <c r="B104" s="22"/>
      <c r="C104" s="4"/>
    </row>
    <row r="105" spans="1:3" s="2" customFormat="1" ht="18">
      <c r="A105" s="21"/>
      <c r="B105" s="22"/>
      <c r="C105" s="4"/>
    </row>
    <row r="106" spans="1:3" s="2" customFormat="1" ht="18">
      <c r="A106" s="21"/>
      <c r="B106" s="22"/>
      <c r="C106" s="4"/>
    </row>
    <row r="107" spans="1:3" s="2" customFormat="1" ht="18">
      <c r="A107" s="21"/>
      <c r="B107" s="22"/>
      <c r="C107" s="4"/>
    </row>
    <row r="108" spans="1:3" s="2" customFormat="1" ht="18">
      <c r="A108" s="21"/>
      <c r="B108" s="22"/>
      <c r="C108" s="4"/>
    </row>
    <row r="109" spans="1:3" s="2" customFormat="1" ht="18">
      <c r="A109" s="21"/>
      <c r="B109" s="22"/>
      <c r="C109" s="4"/>
    </row>
    <row r="110" spans="1:3" s="2" customFormat="1" ht="18">
      <c r="A110" s="21"/>
      <c r="B110" s="22"/>
      <c r="C110" s="4"/>
    </row>
    <row r="111" spans="1:3" s="2" customFormat="1" ht="18">
      <c r="A111" s="21"/>
      <c r="B111" s="22"/>
      <c r="C111" s="4"/>
    </row>
    <row r="112" spans="1:3" s="2" customFormat="1" ht="18">
      <c r="A112" s="21"/>
      <c r="B112" s="22"/>
      <c r="C112" s="4"/>
    </row>
    <row r="113" spans="1:3" s="2" customFormat="1" ht="18">
      <c r="A113" s="21"/>
      <c r="B113" s="22"/>
      <c r="C113" s="4"/>
    </row>
    <row r="114" spans="1:3" s="2" customFormat="1" ht="18">
      <c r="A114" s="21"/>
      <c r="B114" s="22"/>
      <c r="C114" s="4"/>
    </row>
    <row r="115" spans="1:3" s="2" customFormat="1" ht="18">
      <c r="A115" s="21"/>
      <c r="B115" s="22"/>
      <c r="C115" s="4"/>
    </row>
    <row r="116" spans="1:3" s="2" customFormat="1" ht="18">
      <c r="A116" s="21"/>
      <c r="B116" s="22"/>
      <c r="C116" s="4"/>
    </row>
    <row r="117" spans="1:3" s="2" customFormat="1" ht="18">
      <c r="A117" s="21"/>
      <c r="B117" s="22"/>
      <c r="C117" s="4"/>
    </row>
    <row r="118" spans="1:3" s="2" customFormat="1" ht="18">
      <c r="A118" s="21"/>
      <c r="B118" s="22"/>
      <c r="C118" s="4"/>
    </row>
    <row r="119" spans="1:3" s="2" customFormat="1" ht="18">
      <c r="A119" s="21"/>
      <c r="B119" s="22"/>
      <c r="C119" s="4"/>
    </row>
    <row r="120" spans="1:3" s="2" customFormat="1" ht="18">
      <c r="A120" s="21"/>
      <c r="B120" s="22"/>
      <c r="C120" s="4"/>
    </row>
    <row r="121" spans="1:3" s="2" customFormat="1" ht="18">
      <c r="A121" s="21"/>
      <c r="B121" s="22"/>
      <c r="C121" s="4"/>
    </row>
    <row r="122" spans="1:3" s="2" customFormat="1" ht="18">
      <c r="A122" s="21"/>
      <c r="B122" s="22"/>
      <c r="C122" s="4"/>
    </row>
    <row r="123" spans="1:3" s="2" customFormat="1" ht="18">
      <c r="A123" s="21"/>
      <c r="B123" s="22"/>
      <c r="C123" s="4"/>
    </row>
    <row r="124" spans="1:3" s="2" customFormat="1" ht="18">
      <c r="A124" s="21"/>
      <c r="B124" s="22"/>
      <c r="C124" s="4"/>
    </row>
    <row r="125" spans="1:3" s="2" customFormat="1" ht="18">
      <c r="A125" s="21"/>
      <c r="B125" s="22"/>
      <c r="C125" s="4"/>
    </row>
    <row r="126" spans="1:3" s="2" customFormat="1" ht="18">
      <c r="A126" s="21"/>
      <c r="B126" s="22"/>
      <c r="C126" s="4"/>
    </row>
    <row r="127" spans="1:3" s="2" customFormat="1" ht="18">
      <c r="A127" s="21"/>
      <c r="B127" s="22"/>
      <c r="C127" s="4"/>
    </row>
    <row r="128" spans="1:3" s="2" customFormat="1" ht="18">
      <c r="A128" s="21"/>
      <c r="B128" s="22"/>
      <c r="C128" s="4"/>
    </row>
    <row r="129" spans="1:3" s="2" customFormat="1" ht="18">
      <c r="A129" s="21"/>
      <c r="B129" s="22"/>
      <c r="C129" s="4"/>
    </row>
    <row r="130" spans="1:3" s="2" customFormat="1" ht="18">
      <c r="A130" s="21"/>
      <c r="B130" s="22"/>
      <c r="C130" s="4"/>
    </row>
    <row r="131" spans="1:3" s="2" customFormat="1" ht="18">
      <c r="A131" s="21"/>
      <c r="B131" s="22"/>
      <c r="C131" s="4"/>
    </row>
    <row r="132" spans="1:3" s="2" customFormat="1" ht="18">
      <c r="A132" s="21"/>
      <c r="B132" s="22"/>
      <c r="C132" s="4"/>
    </row>
    <row r="133" spans="1:3" s="2" customFormat="1" ht="18">
      <c r="A133" s="21"/>
      <c r="B133" s="22"/>
      <c r="C133" s="4"/>
    </row>
    <row r="134" spans="1:3" s="2" customFormat="1" ht="18">
      <c r="A134" s="21"/>
      <c r="B134" s="22"/>
      <c r="C134" s="4"/>
    </row>
    <row r="135" spans="1:3" s="2" customFormat="1" ht="18">
      <c r="A135" s="21"/>
      <c r="B135" s="22"/>
      <c r="C135" s="4"/>
    </row>
    <row r="136" spans="1:3" s="2" customFormat="1" ht="18">
      <c r="A136" s="21"/>
      <c r="B136" s="22"/>
      <c r="C136" s="4"/>
    </row>
    <row r="137" spans="1:3" s="2" customFormat="1" ht="18">
      <c r="A137" s="21"/>
      <c r="B137" s="22"/>
      <c r="C137" s="4"/>
    </row>
    <row r="138" spans="1:3" s="2" customFormat="1" ht="18">
      <c r="A138" s="21"/>
      <c r="B138" s="22"/>
      <c r="C138" s="4"/>
    </row>
    <row r="139" spans="1:3" s="2" customFormat="1" ht="18">
      <c r="A139" s="21"/>
      <c r="B139" s="22"/>
      <c r="C139" s="4"/>
    </row>
    <row r="140" spans="1:3" s="2" customFormat="1" ht="18">
      <c r="A140" s="21"/>
      <c r="B140" s="22"/>
      <c r="C140" s="4"/>
    </row>
    <row r="141" spans="1:3" s="2" customFormat="1" ht="18">
      <c r="A141" s="21"/>
      <c r="B141" s="22"/>
      <c r="C141" s="4"/>
    </row>
    <row r="142" spans="1:3" s="2" customFormat="1" ht="18">
      <c r="A142" s="21"/>
      <c r="B142" s="22"/>
      <c r="C142" s="4"/>
    </row>
    <row r="143" spans="1:3" s="2" customFormat="1" ht="18">
      <c r="A143" s="21"/>
      <c r="B143" s="22"/>
      <c r="C143" s="4"/>
    </row>
    <row r="144" spans="1:3" s="2" customFormat="1" ht="18">
      <c r="A144" s="21"/>
      <c r="B144" s="22"/>
      <c r="C144" s="4"/>
    </row>
    <row r="145" spans="1:3" s="2" customFormat="1" ht="18">
      <c r="A145" s="21"/>
      <c r="B145" s="22"/>
      <c r="C145" s="4"/>
    </row>
    <row r="146" spans="1:3" s="2" customFormat="1" ht="18">
      <c r="A146" s="21"/>
      <c r="B146" s="22"/>
      <c r="C146" s="4"/>
    </row>
    <row r="147" spans="1:3" s="2" customFormat="1" ht="18">
      <c r="A147" s="21"/>
      <c r="B147" s="22"/>
      <c r="C147" s="4"/>
    </row>
    <row r="148" spans="1:3" ht="15">
      <c r="A148" s="21"/>
      <c r="B148" s="22"/>
      <c r="C148" s="4"/>
    </row>
    <row r="149" spans="1:3" ht="15">
      <c r="A149" s="21"/>
      <c r="B149" s="22"/>
      <c r="C149" s="4"/>
    </row>
    <row r="150" spans="1:3" ht="15">
      <c r="A150" s="21"/>
      <c r="B150" s="22"/>
      <c r="C150" s="4"/>
    </row>
    <row r="151" spans="1:3" ht="15">
      <c r="A151" s="21"/>
      <c r="B151" s="22"/>
      <c r="C151" s="4"/>
    </row>
  </sheetData>
  <sheetProtection/>
  <mergeCells count="2">
    <mergeCell ref="A11:C11"/>
    <mergeCell ref="A64:C64"/>
  </mergeCells>
  <printOptions/>
  <pageMargins left="0.7874015748031497" right="0.3937007874015748" top="0.5905511811023623" bottom="0.3937007874015748" header="0.5118110236220472" footer="0.5118110236220472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"/>
  <sheetViews>
    <sheetView zoomScalePageLayoutView="0" workbookViewId="0" topLeftCell="A1">
      <selection activeCell="A11" sqref="A11:F11"/>
    </sheetView>
  </sheetViews>
  <sheetFormatPr defaultColWidth="9.125" defaultRowHeight="12.75"/>
  <cols>
    <col min="1" max="1" width="49.625" style="63" customWidth="1"/>
    <col min="2" max="2" width="11.625" style="63" customWidth="1"/>
    <col min="3" max="3" width="11.50390625" style="64" customWidth="1"/>
    <col min="4" max="4" width="13.125" style="64" customWidth="1"/>
    <col min="5" max="5" width="9.50390625" style="64" customWidth="1"/>
    <col min="6" max="6" width="19.625" style="65" customWidth="1"/>
    <col min="7" max="16384" width="9.125" style="66" customWidth="1"/>
  </cols>
  <sheetData>
    <row r="1" spans="1:6" s="35" customFormat="1" ht="24.75" customHeight="1">
      <c r="A1" s="33"/>
      <c r="B1" s="33"/>
      <c r="C1" s="34"/>
      <c r="D1" s="67"/>
      <c r="E1" s="67"/>
      <c r="F1" s="20" t="s">
        <v>4</v>
      </c>
    </row>
    <row r="2" spans="1:6" s="35" customFormat="1" ht="21">
      <c r="A2" s="33"/>
      <c r="B2" s="33"/>
      <c r="C2" s="34"/>
      <c r="D2" s="67"/>
      <c r="E2" s="67"/>
      <c r="F2" s="20" t="s">
        <v>269</v>
      </c>
    </row>
    <row r="3" spans="1:6" s="35" customFormat="1" ht="21">
      <c r="A3" s="33"/>
      <c r="B3" s="33"/>
      <c r="C3" s="34"/>
      <c r="D3" s="67"/>
      <c r="E3" s="67"/>
      <c r="F3" s="20" t="s">
        <v>217</v>
      </c>
    </row>
    <row r="4" spans="1:6" s="35" customFormat="1" ht="21">
      <c r="A4" s="33"/>
      <c r="B4" s="33"/>
      <c r="C4" s="34"/>
      <c r="D4" s="68"/>
      <c r="E4" s="68"/>
      <c r="F4" s="20" t="s">
        <v>17</v>
      </c>
    </row>
    <row r="5" spans="1:6" s="35" customFormat="1" ht="21">
      <c r="A5" s="33"/>
      <c r="B5" s="33"/>
      <c r="C5" s="34"/>
      <c r="D5" s="67"/>
      <c r="E5" s="67"/>
      <c r="F5" s="20" t="s">
        <v>324</v>
      </c>
    </row>
    <row r="6" spans="1:6" s="35" customFormat="1" ht="21">
      <c r="A6" s="33"/>
      <c r="B6" s="33"/>
      <c r="C6" s="34"/>
      <c r="D6" s="69"/>
      <c r="E6" s="70"/>
      <c r="F6" s="20" t="s">
        <v>24</v>
      </c>
    </row>
    <row r="7" spans="1:6" s="35" customFormat="1" ht="21">
      <c r="A7" s="33"/>
      <c r="B7" s="33"/>
      <c r="C7" s="34"/>
      <c r="D7" s="69"/>
      <c r="E7" s="70"/>
      <c r="F7" s="20" t="s">
        <v>218</v>
      </c>
    </row>
    <row r="8" spans="1:6" s="35" customFormat="1" ht="21">
      <c r="A8" s="33"/>
      <c r="B8" s="33"/>
      <c r="C8" s="34"/>
      <c r="D8" s="69"/>
      <c r="E8" s="70"/>
      <c r="F8" s="20" t="s">
        <v>48</v>
      </c>
    </row>
    <row r="9" spans="1:6" s="35" customFormat="1" ht="21">
      <c r="A9" s="33"/>
      <c r="B9" s="33"/>
      <c r="C9" s="34"/>
      <c r="D9" s="69"/>
      <c r="E9" s="70"/>
      <c r="F9" s="20" t="s">
        <v>17</v>
      </c>
    </row>
    <row r="10" spans="1:6" s="35" customFormat="1" ht="10.5" customHeight="1">
      <c r="A10" s="33"/>
      <c r="B10" s="33"/>
      <c r="C10" s="34"/>
      <c r="D10" s="34"/>
      <c r="E10" s="34"/>
      <c r="F10" s="36"/>
    </row>
    <row r="11" spans="1:6" s="35" customFormat="1" ht="40.5" customHeight="1">
      <c r="A11" s="105" t="s">
        <v>313</v>
      </c>
      <c r="B11" s="105"/>
      <c r="C11" s="105"/>
      <c r="D11" s="105"/>
      <c r="E11" s="105"/>
      <c r="F11" s="105"/>
    </row>
    <row r="12" spans="1:6" s="35" customFormat="1" ht="21">
      <c r="A12" s="33"/>
      <c r="B12" s="33"/>
      <c r="C12" s="34"/>
      <c r="D12" s="34"/>
      <c r="E12" s="34"/>
      <c r="F12" s="28" t="s">
        <v>25</v>
      </c>
    </row>
    <row r="13" spans="1:6" s="35" customFormat="1" ht="27">
      <c r="A13" s="37" t="s">
        <v>15</v>
      </c>
      <c r="B13" s="37" t="s">
        <v>21</v>
      </c>
      <c r="C13" s="38" t="s">
        <v>22</v>
      </c>
      <c r="D13" s="38" t="s">
        <v>23</v>
      </c>
      <c r="E13" s="38" t="s">
        <v>123</v>
      </c>
      <c r="F13" s="39" t="s">
        <v>124</v>
      </c>
    </row>
    <row r="14" spans="1:6" s="35" customFormat="1" ht="21">
      <c r="A14" s="40">
        <v>1</v>
      </c>
      <c r="B14" s="40">
        <v>2</v>
      </c>
      <c r="C14" s="41" t="s">
        <v>163</v>
      </c>
      <c r="D14" s="41" t="s">
        <v>164</v>
      </c>
      <c r="E14" s="41" t="s">
        <v>165</v>
      </c>
      <c r="F14" s="42">
        <v>6</v>
      </c>
    </row>
    <row r="15" spans="1:6" s="35" customFormat="1" ht="21">
      <c r="A15" s="43" t="s">
        <v>16</v>
      </c>
      <c r="B15" s="43"/>
      <c r="C15" s="44"/>
      <c r="D15" s="44"/>
      <c r="E15" s="44"/>
      <c r="F15" s="45">
        <f>F16</f>
        <v>9052274.629999999</v>
      </c>
    </row>
    <row r="16" spans="1:6" s="35" customFormat="1" ht="73.5" customHeight="1">
      <c r="A16" s="46" t="str">
        <f>UPPER("Администрация сельского поселения Музяковский сельсовет Муниципального района Краснокамский район Республики Башкортостан")</f>
        <v>АДМИНИСТРАЦИЯ СЕЛЬСКОГО ПОСЕЛЕНИЯ МУЗЯКОВСКИЙ СЕЛЬСОВЕТ МУНИЦИПАЛЬНОГО РАЙОНА КРАСНОКАМСКИЙ РАЙОН РЕСПУБЛИКИ БАШКОРТОСТАН</v>
      </c>
      <c r="B16" s="47" t="s">
        <v>62</v>
      </c>
      <c r="C16" s="44"/>
      <c r="D16" s="44"/>
      <c r="E16" s="44"/>
      <c r="F16" s="45">
        <f>SUM(F17+F45+F52+F70+F84+F127+F142+F155+F150+F163)</f>
        <v>9052274.629999999</v>
      </c>
    </row>
    <row r="17" spans="1:6" s="35" customFormat="1" ht="21">
      <c r="A17" s="48" t="s">
        <v>19</v>
      </c>
      <c r="B17" s="49" t="s">
        <v>62</v>
      </c>
      <c r="C17" s="49" t="s">
        <v>20</v>
      </c>
      <c r="D17" s="49"/>
      <c r="E17" s="49"/>
      <c r="F17" s="50">
        <f>SUM(F18+F21+F36+F33)</f>
        <v>3032107.78</v>
      </c>
    </row>
    <row r="18" spans="1:6" s="35" customFormat="1" ht="21">
      <c r="A18" s="48" t="s">
        <v>1</v>
      </c>
      <c r="B18" s="49" t="s">
        <v>62</v>
      </c>
      <c r="C18" s="49" t="s">
        <v>0</v>
      </c>
      <c r="D18" s="49" t="s">
        <v>220</v>
      </c>
      <c r="E18" s="49"/>
      <c r="F18" s="50">
        <f>F19+F20</f>
        <v>1139644.98</v>
      </c>
    </row>
    <row r="19" spans="1:6" s="35" customFormat="1" ht="27">
      <c r="A19" s="51" t="s">
        <v>135</v>
      </c>
      <c r="B19" s="49" t="s">
        <v>62</v>
      </c>
      <c r="C19" s="49" t="s">
        <v>0</v>
      </c>
      <c r="D19" s="49" t="s">
        <v>220</v>
      </c>
      <c r="E19" s="49" t="s">
        <v>77</v>
      </c>
      <c r="F19" s="50">
        <v>875417.31</v>
      </c>
    </row>
    <row r="20" spans="1:6" s="35" customFormat="1" ht="41.25">
      <c r="A20" s="51" t="s">
        <v>136</v>
      </c>
      <c r="B20" s="49" t="s">
        <v>62</v>
      </c>
      <c r="C20" s="49" t="s">
        <v>0</v>
      </c>
      <c r="D20" s="49" t="s">
        <v>220</v>
      </c>
      <c r="E20" s="49" t="s">
        <v>134</v>
      </c>
      <c r="F20" s="50">
        <v>264227.67</v>
      </c>
    </row>
    <row r="21" spans="1:6" s="35" customFormat="1" ht="21">
      <c r="A21" s="51" t="s">
        <v>178</v>
      </c>
      <c r="B21" s="49" t="s">
        <v>62</v>
      </c>
      <c r="C21" s="49" t="s">
        <v>61</v>
      </c>
      <c r="D21" s="49" t="s">
        <v>221</v>
      </c>
      <c r="E21" s="49"/>
      <c r="F21" s="50">
        <f>SUM(F22+F23+F24+F25+F26+F27+F28+F29+F30)+F31</f>
        <v>1813362.7999999998</v>
      </c>
    </row>
    <row r="22" spans="1:6" s="35" customFormat="1" ht="27">
      <c r="A22" s="51" t="s">
        <v>135</v>
      </c>
      <c r="B22" s="49" t="s">
        <v>62</v>
      </c>
      <c r="C22" s="49" t="s">
        <v>61</v>
      </c>
      <c r="D22" s="49" t="s">
        <v>221</v>
      </c>
      <c r="E22" s="49" t="s">
        <v>77</v>
      </c>
      <c r="F22" s="50">
        <v>1052746.48</v>
      </c>
    </row>
    <row r="23" spans="1:6" s="35" customFormat="1" ht="27">
      <c r="A23" s="51" t="s">
        <v>78</v>
      </c>
      <c r="B23" s="49" t="s">
        <v>62</v>
      </c>
      <c r="C23" s="49" t="s">
        <v>61</v>
      </c>
      <c r="D23" s="49" t="s">
        <v>221</v>
      </c>
      <c r="E23" s="49" t="s">
        <v>79</v>
      </c>
      <c r="F23" s="50">
        <v>4200</v>
      </c>
    </row>
    <row r="24" spans="1:6" s="35" customFormat="1" ht="41.25">
      <c r="A24" s="51" t="s">
        <v>136</v>
      </c>
      <c r="B24" s="49" t="s">
        <v>62</v>
      </c>
      <c r="C24" s="49" t="s">
        <v>61</v>
      </c>
      <c r="D24" s="49" t="s">
        <v>221</v>
      </c>
      <c r="E24" s="49" t="s">
        <v>134</v>
      </c>
      <c r="F24" s="50">
        <v>318732.21</v>
      </c>
    </row>
    <row r="25" spans="1:6" s="35" customFormat="1" ht="27">
      <c r="A25" s="51" t="s">
        <v>80</v>
      </c>
      <c r="B25" s="49" t="s">
        <v>62</v>
      </c>
      <c r="C25" s="49" t="s">
        <v>61</v>
      </c>
      <c r="D25" s="49" t="s">
        <v>221</v>
      </c>
      <c r="E25" s="49" t="s">
        <v>81</v>
      </c>
      <c r="F25" s="50">
        <v>106692.22</v>
      </c>
    </row>
    <row r="26" spans="1:6" s="35" customFormat="1" ht="27">
      <c r="A26" s="51" t="s">
        <v>138</v>
      </c>
      <c r="B26" s="49" t="s">
        <v>62</v>
      </c>
      <c r="C26" s="49" t="s">
        <v>61</v>
      </c>
      <c r="D26" s="49" t="s">
        <v>221</v>
      </c>
      <c r="E26" s="49" t="s">
        <v>73</v>
      </c>
      <c r="F26" s="50">
        <v>200159.15</v>
      </c>
    </row>
    <row r="27" spans="1:6" s="35" customFormat="1" ht="21">
      <c r="A27" s="51" t="s">
        <v>310</v>
      </c>
      <c r="B27" s="49" t="s">
        <v>62</v>
      </c>
      <c r="C27" s="49" t="s">
        <v>61</v>
      </c>
      <c r="D27" s="49" t="s">
        <v>221</v>
      </c>
      <c r="E27" s="49" t="s">
        <v>309</v>
      </c>
      <c r="F27" s="50">
        <v>105265.74</v>
      </c>
    </row>
    <row r="28" spans="1:6" s="35" customFormat="1" ht="27">
      <c r="A28" s="51" t="s">
        <v>82</v>
      </c>
      <c r="B28" s="49" t="s">
        <v>62</v>
      </c>
      <c r="C28" s="49" t="s">
        <v>61</v>
      </c>
      <c r="D28" s="49" t="s">
        <v>221</v>
      </c>
      <c r="E28" s="49" t="s">
        <v>83</v>
      </c>
      <c r="F28" s="50">
        <v>247</v>
      </c>
    </row>
    <row r="29" spans="1:6" s="35" customFormat="1" ht="21">
      <c r="A29" s="51" t="s">
        <v>137</v>
      </c>
      <c r="B29" s="49" t="s">
        <v>62</v>
      </c>
      <c r="C29" s="49" t="s">
        <v>61</v>
      </c>
      <c r="D29" s="49" t="s">
        <v>221</v>
      </c>
      <c r="E29" s="49" t="s">
        <v>90</v>
      </c>
      <c r="F29" s="50">
        <v>4700</v>
      </c>
    </row>
    <row r="30" spans="1:6" s="35" customFormat="1" ht="21">
      <c r="A30" s="51" t="s">
        <v>238</v>
      </c>
      <c r="B30" s="49" t="s">
        <v>62</v>
      </c>
      <c r="C30" s="49" t="s">
        <v>61</v>
      </c>
      <c r="D30" s="49" t="s">
        <v>221</v>
      </c>
      <c r="E30" s="49" t="s">
        <v>237</v>
      </c>
      <c r="F30" s="50">
        <v>20620</v>
      </c>
    </row>
    <row r="31" spans="1:6" s="35" customFormat="1" ht="41.25" hidden="1">
      <c r="A31" s="51" t="s">
        <v>300</v>
      </c>
      <c r="B31" s="49" t="s">
        <v>62</v>
      </c>
      <c r="C31" s="49" t="s">
        <v>61</v>
      </c>
      <c r="D31" s="49" t="s">
        <v>299</v>
      </c>
      <c r="E31" s="49"/>
      <c r="F31" s="50">
        <f>F32</f>
        <v>0</v>
      </c>
    </row>
    <row r="32" spans="1:6" s="35" customFormat="1" ht="27" hidden="1">
      <c r="A32" s="51" t="s">
        <v>138</v>
      </c>
      <c r="B32" s="49" t="s">
        <v>62</v>
      </c>
      <c r="C32" s="49" t="s">
        <v>61</v>
      </c>
      <c r="D32" s="49" t="s">
        <v>299</v>
      </c>
      <c r="E32" s="49" t="s">
        <v>73</v>
      </c>
      <c r="F32" s="50"/>
    </row>
    <row r="33" spans="1:6" s="35" customFormat="1" ht="21">
      <c r="A33" s="51" t="s">
        <v>239</v>
      </c>
      <c r="B33" s="49" t="s">
        <v>62</v>
      </c>
      <c r="C33" s="49" t="s">
        <v>240</v>
      </c>
      <c r="D33" s="49"/>
      <c r="E33" s="49"/>
      <c r="F33" s="50">
        <f>F34</f>
        <v>63500</v>
      </c>
    </row>
    <row r="34" spans="1:6" s="35" customFormat="1" ht="27">
      <c r="A34" s="51" t="s">
        <v>241</v>
      </c>
      <c r="B34" s="49" t="s">
        <v>62</v>
      </c>
      <c r="C34" s="49" t="s">
        <v>240</v>
      </c>
      <c r="D34" s="49" t="s">
        <v>242</v>
      </c>
      <c r="E34" s="49"/>
      <c r="F34" s="50">
        <f>F35</f>
        <v>63500</v>
      </c>
    </row>
    <row r="35" spans="1:6" s="35" customFormat="1" ht="21">
      <c r="A35" s="51" t="s">
        <v>243</v>
      </c>
      <c r="B35" s="49" t="s">
        <v>62</v>
      </c>
      <c r="C35" s="49" t="s">
        <v>240</v>
      </c>
      <c r="D35" s="49" t="s">
        <v>242</v>
      </c>
      <c r="E35" s="49" t="s">
        <v>244</v>
      </c>
      <c r="F35" s="50">
        <v>63500</v>
      </c>
    </row>
    <row r="36" spans="1:6" s="35" customFormat="1" ht="30.75">
      <c r="A36" s="19" t="s">
        <v>127</v>
      </c>
      <c r="B36" s="49" t="s">
        <v>62</v>
      </c>
      <c r="C36" s="49" t="s">
        <v>128</v>
      </c>
      <c r="D36" s="49"/>
      <c r="E36" s="49"/>
      <c r="F36" s="50">
        <f>F37</f>
        <v>15600</v>
      </c>
    </row>
    <row r="37" spans="1:6" s="35" customFormat="1" ht="54.75">
      <c r="A37" s="51" t="s">
        <v>191</v>
      </c>
      <c r="B37" s="49" t="s">
        <v>62</v>
      </c>
      <c r="C37" s="49" t="s">
        <v>128</v>
      </c>
      <c r="D37" s="49" t="s">
        <v>190</v>
      </c>
      <c r="E37" s="49"/>
      <c r="F37" s="50">
        <f>F38</f>
        <v>15600</v>
      </c>
    </row>
    <row r="38" spans="1:6" s="35" customFormat="1" ht="54.75">
      <c r="A38" s="51" t="s">
        <v>189</v>
      </c>
      <c r="B38" s="49" t="s">
        <v>62</v>
      </c>
      <c r="C38" s="49" t="s">
        <v>128</v>
      </c>
      <c r="D38" s="49" t="s">
        <v>188</v>
      </c>
      <c r="E38" s="49"/>
      <c r="F38" s="50">
        <f>F39+F41</f>
        <v>15600</v>
      </c>
    </row>
    <row r="39" spans="1:6" s="35" customFormat="1" ht="41.25" hidden="1">
      <c r="A39" s="51" t="s">
        <v>139</v>
      </c>
      <c r="B39" s="49" t="s">
        <v>62</v>
      </c>
      <c r="C39" s="49" t="s">
        <v>128</v>
      </c>
      <c r="D39" s="49" t="s">
        <v>173</v>
      </c>
      <c r="E39" s="49"/>
      <c r="F39" s="50">
        <f>F40</f>
        <v>0</v>
      </c>
    </row>
    <row r="40" spans="1:6" s="35" customFormat="1" ht="27" hidden="1">
      <c r="A40" s="51" t="s">
        <v>138</v>
      </c>
      <c r="B40" s="49" t="s">
        <v>62</v>
      </c>
      <c r="C40" s="49" t="s">
        <v>128</v>
      </c>
      <c r="D40" s="49" t="s">
        <v>173</v>
      </c>
      <c r="E40" s="49" t="s">
        <v>73</v>
      </c>
      <c r="F40" s="50"/>
    </row>
    <row r="41" spans="1:6" s="35" customFormat="1" ht="21">
      <c r="A41" s="51" t="s">
        <v>277</v>
      </c>
      <c r="B41" s="49" t="s">
        <v>62</v>
      </c>
      <c r="C41" s="49" t="s">
        <v>128</v>
      </c>
      <c r="D41" s="49" t="s">
        <v>276</v>
      </c>
      <c r="E41" s="49"/>
      <c r="F41" s="50">
        <f>F42+F43+F44</f>
        <v>15600</v>
      </c>
    </row>
    <row r="42" spans="1:6" s="35" customFormat="1" ht="41.25" hidden="1">
      <c r="A42" s="51" t="s">
        <v>301</v>
      </c>
      <c r="B42" s="49" t="s">
        <v>62</v>
      </c>
      <c r="C42" s="49" t="s">
        <v>128</v>
      </c>
      <c r="D42" s="49" t="s">
        <v>276</v>
      </c>
      <c r="E42" s="49" t="s">
        <v>263</v>
      </c>
      <c r="F42" s="50"/>
    </row>
    <row r="43" spans="1:6" s="35" customFormat="1" ht="27" hidden="1">
      <c r="A43" s="51" t="s">
        <v>138</v>
      </c>
      <c r="B43" s="49" t="s">
        <v>62</v>
      </c>
      <c r="C43" s="49" t="s">
        <v>128</v>
      </c>
      <c r="D43" s="49" t="s">
        <v>276</v>
      </c>
      <c r="E43" s="49" t="s">
        <v>73</v>
      </c>
      <c r="F43" s="50"/>
    </row>
    <row r="44" spans="1:6" s="35" customFormat="1" ht="27">
      <c r="A44" s="51" t="s">
        <v>82</v>
      </c>
      <c r="B44" s="49" t="s">
        <v>62</v>
      </c>
      <c r="C44" s="49" t="s">
        <v>128</v>
      </c>
      <c r="D44" s="49" t="s">
        <v>276</v>
      </c>
      <c r="E44" s="49" t="s">
        <v>83</v>
      </c>
      <c r="F44" s="50">
        <v>15600</v>
      </c>
    </row>
    <row r="45" spans="1:6" s="35" customFormat="1" ht="21">
      <c r="A45" s="48" t="s">
        <v>50</v>
      </c>
      <c r="B45" s="49" t="s">
        <v>62</v>
      </c>
      <c r="C45" s="49" t="s">
        <v>51</v>
      </c>
      <c r="D45" s="49"/>
      <c r="E45" s="49"/>
      <c r="F45" s="50">
        <f>F46</f>
        <v>85200</v>
      </c>
    </row>
    <row r="46" spans="1:6" s="35" customFormat="1" ht="21">
      <c r="A46" s="48" t="s">
        <v>53</v>
      </c>
      <c r="B46" s="49" t="s">
        <v>62</v>
      </c>
      <c r="C46" s="49" t="s">
        <v>52</v>
      </c>
      <c r="D46" s="49"/>
      <c r="E46" s="49"/>
      <c r="F46" s="50">
        <f>F47</f>
        <v>85200</v>
      </c>
    </row>
    <row r="47" spans="1:6" s="35" customFormat="1" ht="27">
      <c r="A47" s="48" t="s">
        <v>54</v>
      </c>
      <c r="B47" s="49" t="s">
        <v>62</v>
      </c>
      <c r="C47" s="49" t="s">
        <v>52</v>
      </c>
      <c r="D47" s="49" t="s">
        <v>140</v>
      </c>
      <c r="E47" s="49"/>
      <c r="F47" s="50">
        <f>F48+F49+F50+F51</f>
        <v>85200</v>
      </c>
    </row>
    <row r="48" spans="1:6" s="35" customFormat="1" ht="27">
      <c r="A48" s="51" t="s">
        <v>135</v>
      </c>
      <c r="B48" s="49" t="s">
        <v>62</v>
      </c>
      <c r="C48" s="49" t="s">
        <v>52</v>
      </c>
      <c r="D48" s="49" t="s">
        <v>140</v>
      </c>
      <c r="E48" s="49" t="s">
        <v>77</v>
      </c>
      <c r="F48" s="50">
        <v>55415.97</v>
      </c>
    </row>
    <row r="49" spans="1:6" s="35" customFormat="1" ht="41.25">
      <c r="A49" s="51" t="s">
        <v>136</v>
      </c>
      <c r="B49" s="49" t="s">
        <v>62</v>
      </c>
      <c r="C49" s="49" t="s">
        <v>52</v>
      </c>
      <c r="D49" s="49" t="s">
        <v>140</v>
      </c>
      <c r="E49" s="49" t="s">
        <v>134</v>
      </c>
      <c r="F49" s="50">
        <v>16734.92</v>
      </c>
    </row>
    <row r="50" spans="1:6" s="35" customFormat="1" ht="27" hidden="1">
      <c r="A50" s="48" t="s">
        <v>80</v>
      </c>
      <c r="B50" s="49" t="s">
        <v>62</v>
      </c>
      <c r="C50" s="49" t="s">
        <v>52</v>
      </c>
      <c r="D50" s="49" t="s">
        <v>140</v>
      </c>
      <c r="E50" s="49" t="s">
        <v>81</v>
      </c>
      <c r="F50" s="50"/>
    </row>
    <row r="51" spans="1:6" s="35" customFormat="1" ht="27">
      <c r="A51" s="51" t="s">
        <v>138</v>
      </c>
      <c r="B51" s="49" t="s">
        <v>62</v>
      </c>
      <c r="C51" s="49" t="s">
        <v>52</v>
      </c>
      <c r="D51" s="49" t="s">
        <v>140</v>
      </c>
      <c r="E51" s="49" t="s">
        <v>73</v>
      </c>
      <c r="F51" s="50">
        <v>13049.11</v>
      </c>
    </row>
    <row r="52" spans="1:6" s="52" customFormat="1" ht="27.75" customHeight="1">
      <c r="A52" s="48" t="s">
        <v>153</v>
      </c>
      <c r="B52" s="49" t="s">
        <v>62</v>
      </c>
      <c r="C52" s="49" t="s">
        <v>154</v>
      </c>
      <c r="D52" s="49"/>
      <c r="E52" s="49"/>
      <c r="F52" s="50">
        <f>F53+F57</f>
        <v>389230.9</v>
      </c>
    </row>
    <row r="53" spans="1:6" s="52" customFormat="1" ht="48" customHeight="1" hidden="1">
      <c r="A53" s="51" t="s">
        <v>255</v>
      </c>
      <c r="B53" s="49" t="s">
        <v>62</v>
      </c>
      <c r="C53" s="49" t="s">
        <v>256</v>
      </c>
      <c r="D53" s="49"/>
      <c r="E53" s="49"/>
      <c r="F53" s="50">
        <f>F54</f>
        <v>0</v>
      </c>
    </row>
    <row r="54" spans="1:6" s="52" customFormat="1" ht="20.25" customHeight="1" hidden="1">
      <c r="A54" s="51" t="s">
        <v>93</v>
      </c>
      <c r="B54" s="49" t="s">
        <v>62</v>
      </c>
      <c r="C54" s="49" t="s">
        <v>256</v>
      </c>
      <c r="D54" s="49" t="s">
        <v>257</v>
      </c>
      <c r="E54" s="49"/>
      <c r="F54" s="50">
        <f>F55</f>
        <v>0</v>
      </c>
    </row>
    <row r="55" spans="1:6" s="52" customFormat="1" ht="45" customHeight="1" hidden="1">
      <c r="A55" s="51" t="s">
        <v>258</v>
      </c>
      <c r="B55" s="49" t="s">
        <v>62</v>
      </c>
      <c r="C55" s="49" t="s">
        <v>256</v>
      </c>
      <c r="D55" s="49" t="s">
        <v>259</v>
      </c>
      <c r="E55" s="49"/>
      <c r="F55" s="50">
        <f>F56</f>
        <v>0</v>
      </c>
    </row>
    <row r="56" spans="1:6" s="52" customFormat="1" ht="33" customHeight="1" hidden="1">
      <c r="A56" s="51" t="s">
        <v>260</v>
      </c>
      <c r="B56" s="49" t="s">
        <v>62</v>
      </c>
      <c r="C56" s="49" t="s">
        <v>256</v>
      </c>
      <c r="D56" s="49" t="s">
        <v>259</v>
      </c>
      <c r="E56" s="49" t="s">
        <v>261</v>
      </c>
      <c r="F56" s="50"/>
    </row>
    <row r="57" spans="1:6" s="52" customFormat="1" ht="20.25">
      <c r="A57" s="48" t="s">
        <v>155</v>
      </c>
      <c r="B57" s="49" t="s">
        <v>62</v>
      </c>
      <c r="C57" s="49" t="s">
        <v>132</v>
      </c>
      <c r="D57" s="49"/>
      <c r="E57" s="49"/>
      <c r="F57" s="50">
        <f>SUM(F58)+F68</f>
        <v>389230.9</v>
      </c>
    </row>
    <row r="58" spans="1:6" s="35" customFormat="1" ht="41.25">
      <c r="A58" s="48" t="s">
        <v>180</v>
      </c>
      <c r="B58" s="49" t="s">
        <v>62</v>
      </c>
      <c r="C58" s="49" t="s">
        <v>132</v>
      </c>
      <c r="D58" s="49" t="s">
        <v>141</v>
      </c>
      <c r="E58" s="49"/>
      <c r="F58" s="50">
        <f>F59+F63</f>
        <v>329230.9</v>
      </c>
    </row>
    <row r="59" spans="1:6" s="35" customFormat="1" ht="27">
      <c r="A59" s="48" t="s">
        <v>181</v>
      </c>
      <c r="B59" s="49" t="s">
        <v>62</v>
      </c>
      <c r="C59" s="49" t="s">
        <v>132</v>
      </c>
      <c r="D59" s="49" t="s">
        <v>179</v>
      </c>
      <c r="E59" s="49"/>
      <c r="F59" s="50">
        <f>F60</f>
        <v>69926.9</v>
      </c>
    </row>
    <row r="60" spans="1:6" s="35" customFormat="1" ht="27">
      <c r="A60" s="48" t="s">
        <v>143</v>
      </c>
      <c r="B60" s="49" t="s">
        <v>62</v>
      </c>
      <c r="C60" s="49" t="s">
        <v>132</v>
      </c>
      <c r="D60" s="49" t="s">
        <v>152</v>
      </c>
      <c r="E60" s="49"/>
      <c r="F60" s="50">
        <f>F61+F62</f>
        <v>69926.9</v>
      </c>
    </row>
    <row r="61" spans="1:6" s="35" customFormat="1" ht="27">
      <c r="A61" s="51" t="s">
        <v>138</v>
      </c>
      <c r="B61" s="49" t="s">
        <v>62</v>
      </c>
      <c r="C61" s="49" t="s">
        <v>132</v>
      </c>
      <c r="D61" s="49" t="s">
        <v>152</v>
      </c>
      <c r="E61" s="49" t="s">
        <v>73</v>
      </c>
      <c r="F61" s="50">
        <v>69926.9</v>
      </c>
    </row>
    <row r="62" spans="1:6" s="35" customFormat="1" ht="21" hidden="1">
      <c r="A62" s="51" t="s">
        <v>262</v>
      </c>
      <c r="B62" s="49" t="s">
        <v>62</v>
      </c>
      <c r="C62" s="49" t="s">
        <v>132</v>
      </c>
      <c r="D62" s="49" t="s">
        <v>152</v>
      </c>
      <c r="E62" s="49" t="s">
        <v>90</v>
      </c>
      <c r="F62" s="50"/>
    </row>
    <row r="63" spans="1:6" s="35" customFormat="1" ht="27">
      <c r="A63" s="51" t="s">
        <v>182</v>
      </c>
      <c r="B63" s="49" t="s">
        <v>62</v>
      </c>
      <c r="C63" s="49" t="s">
        <v>132</v>
      </c>
      <c r="D63" s="49" t="s">
        <v>183</v>
      </c>
      <c r="E63" s="49"/>
      <c r="F63" s="50">
        <f>F64+F66</f>
        <v>259304</v>
      </c>
    </row>
    <row r="64" spans="1:6" s="35" customFormat="1" ht="27">
      <c r="A64" s="48" t="s">
        <v>143</v>
      </c>
      <c r="B64" s="49" t="s">
        <v>62</v>
      </c>
      <c r="C64" s="49" t="s">
        <v>132</v>
      </c>
      <c r="D64" s="49" t="s">
        <v>142</v>
      </c>
      <c r="E64" s="49"/>
      <c r="F64" s="50">
        <f>F65</f>
        <v>259304</v>
      </c>
    </row>
    <row r="65" spans="1:6" s="35" customFormat="1" ht="27">
      <c r="A65" s="51" t="s">
        <v>138</v>
      </c>
      <c r="B65" s="49" t="s">
        <v>62</v>
      </c>
      <c r="C65" s="49" t="s">
        <v>132</v>
      </c>
      <c r="D65" s="49" t="s">
        <v>142</v>
      </c>
      <c r="E65" s="49" t="s">
        <v>73</v>
      </c>
      <c r="F65" s="50">
        <v>259304</v>
      </c>
    </row>
    <row r="66" spans="1:6" s="35" customFormat="1" ht="82.5" hidden="1">
      <c r="A66" s="51" t="s">
        <v>187</v>
      </c>
      <c r="B66" s="49" t="s">
        <v>62</v>
      </c>
      <c r="C66" s="49" t="s">
        <v>132</v>
      </c>
      <c r="D66" s="49" t="s">
        <v>234</v>
      </c>
      <c r="E66" s="49"/>
      <c r="F66" s="50">
        <f>F67</f>
        <v>0</v>
      </c>
    </row>
    <row r="67" spans="1:6" s="35" customFormat="1" ht="27" hidden="1">
      <c r="A67" s="51" t="s">
        <v>138</v>
      </c>
      <c r="B67" s="49" t="s">
        <v>62</v>
      </c>
      <c r="C67" s="49" t="s">
        <v>132</v>
      </c>
      <c r="D67" s="49" t="s">
        <v>234</v>
      </c>
      <c r="E67" s="49" t="s">
        <v>73</v>
      </c>
      <c r="F67" s="50"/>
    </row>
    <row r="68" spans="1:6" s="35" customFormat="1" ht="41.25">
      <c r="A68" s="51" t="s">
        <v>321</v>
      </c>
      <c r="B68" s="49" t="s">
        <v>62</v>
      </c>
      <c r="C68" s="49" t="s">
        <v>132</v>
      </c>
      <c r="D68" s="49" t="s">
        <v>259</v>
      </c>
      <c r="E68" s="49"/>
      <c r="F68" s="50">
        <f>F69</f>
        <v>60000</v>
      </c>
    </row>
    <row r="69" spans="1:6" s="35" customFormat="1" ht="41.25">
      <c r="A69" s="51" t="s">
        <v>322</v>
      </c>
      <c r="B69" s="49" t="s">
        <v>62</v>
      </c>
      <c r="C69" s="49" t="s">
        <v>132</v>
      </c>
      <c r="D69" s="49" t="s">
        <v>259</v>
      </c>
      <c r="E69" s="49" t="s">
        <v>261</v>
      </c>
      <c r="F69" s="50">
        <v>60000</v>
      </c>
    </row>
    <row r="70" spans="1:6" s="35" customFormat="1" ht="21">
      <c r="A70" s="51" t="s">
        <v>156</v>
      </c>
      <c r="B70" s="49" t="s">
        <v>62</v>
      </c>
      <c r="C70" s="49" t="s">
        <v>157</v>
      </c>
      <c r="D70" s="49"/>
      <c r="E70" s="49"/>
      <c r="F70" s="50">
        <f>F71+F80</f>
        <v>2193721.68</v>
      </c>
    </row>
    <row r="71" spans="1:6" s="52" customFormat="1" ht="20.25">
      <c r="A71" s="48" t="s">
        <v>75</v>
      </c>
      <c r="B71" s="49" t="s">
        <v>62</v>
      </c>
      <c r="C71" s="49" t="s">
        <v>74</v>
      </c>
      <c r="D71" s="49"/>
      <c r="E71" s="49"/>
      <c r="F71" s="50">
        <f>F72</f>
        <v>1998699.6800000002</v>
      </c>
    </row>
    <row r="72" spans="1:6" s="52" customFormat="1" ht="41.25">
      <c r="A72" s="51" t="s">
        <v>193</v>
      </c>
      <c r="B72" s="49" t="s">
        <v>62</v>
      </c>
      <c r="C72" s="49" t="s">
        <v>74</v>
      </c>
      <c r="D72" s="49" t="s">
        <v>192</v>
      </c>
      <c r="E72" s="49"/>
      <c r="F72" s="50">
        <f>F73</f>
        <v>1998699.6800000002</v>
      </c>
    </row>
    <row r="73" spans="1:6" s="35" customFormat="1" ht="69">
      <c r="A73" s="51" t="s">
        <v>185</v>
      </c>
      <c r="B73" s="49" t="s">
        <v>62</v>
      </c>
      <c r="C73" s="49" t="s">
        <v>74</v>
      </c>
      <c r="D73" s="49" t="s">
        <v>184</v>
      </c>
      <c r="E73" s="49"/>
      <c r="F73" s="50">
        <f>F74+F76+F78</f>
        <v>1998699.6800000002</v>
      </c>
    </row>
    <row r="74" spans="1:6" s="35" customFormat="1" ht="21">
      <c r="A74" s="51" t="s">
        <v>186</v>
      </c>
      <c r="B74" s="49" t="s">
        <v>62</v>
      </c>
      <c r="C74" s="49" t="s">
        <v>74</v>
      </c>
      <c r="D74" s="49" t="s">
        <v>144</v>
      </c>
      <c r="E74" s="49"/>
      <c r="F74" s="50">
        <f>F75</f>
        <v>1241579</v>
      </c>
    </row>
    <row r="75" spans="1:6" s="35" customFormat="1" ht="27">
      <c r="A75" s="51" t="s">
        <v>138</v>
      </c>
      <c r="B75" s="49" t="s">
        <v>62</v>
      </c>
      <c r="C75" s="49" t="s">
        <v>74</v>
      </c>
      <c r="D75" s="49" t="s">
        <v>144</v>
      </c>
      <c r="E75" s="49" t="s">
        <v>73</v>
      </c>
      <c r="F75" s="50">
        <v>1241579</v>
      </c>
    </row>
    <row r="76" spans="1:6" s="35" customFormat="1" ht="82.5" hidden="1">
      <c r="A76" s="51" t="s">
        <v>187</v>
      </c>
      <c r="B76" s="49" t="s">
        <v>62</v>
      </c>
      <c r="C76" s="49" t="s">
        <v>74</v>
      </c>
      <c r="D76" s="49" t="s">
        <v>145</v>
      </c>
      <c r="E76" s="49"/>
      <c r="F76" s="50">
        <f>F77</f>
        <v>0</v>
      </c>
    </row>
    <row r="77" spans="1:6" s="35" customFormat="1" ht="27" hidden="1">
      <c r="A77" s="51" t="s">
        <v>138</v>
      </c>
      <c r="B77" s="49" t="s">
        <v>62</v>
      </c>
      <c r="C77" s="49" t="s">
        <v>74</v>
      </c>
      <c r="D77" s="49" t="s">
        <v>145</v>
      </c>
      <c r="E77" s="49" t="s">
        <v>73</v>
      </c>
      <c r="F77" s="50"/>
    </row>
    <row r="78" spans="1:6" s="35" customFormat="1" ht="41.25">
      <c r="A78" s="51" t="s">
        <v>303</v>
      </c>
      <c r="B78" s="49" t="s">
        <v>62</v>
      </c>
      <c r="C78" s="49" t="s">
        <v>74</v>
      </c>
      <c r="D78" s="49" t="s">
        <v>302</v>
      </c>
      <c r="E78" s="49"/>
      <c r="F78" s="50">
        <f>F79</f>
        <v>757120.68</v>
      </c>
    </row>
    <row r="79" spans="1:6" s="35" customFormat="1" ht="27">
      <c r="A79" s="51" t="s">
        <v>138</v>
      </c>
      <c r="B79" s="49" t="s">
        <v>62</v>
      </c>
      <c r="C79" s="49" t="s">
        <v>74</v>
      </c>
      <c r="D79" s="49" t="s">
        <v>302</v>
      </c>
      <c r="E79" s="49" t="s">
        <v>73</v>
      </c>
      <c r="F79" s="50">
        <v>757120.68</v>
      </c>
    </row>
    <row r="80" spans="1:6" s="52" customFormat="1" ht="20.25">
      <c r="A80" s="51" t="s">
        <v>70</v>
      </c>
      <c r="B80" s="49" t="s">
        <v>62</v>
      </c>
      <c r="C80" s="49" t="s">
        <v>71</v>
      </c>
      <c r="D80" s="49"/>
      <c r="E80" s="49"/>
      <c r="F80" s="50">
        <f>F81</f>
        <v>195022</v>
      </c>
    </row>
    <row r="81" spans="1:6" s="52" customFormat="1" ht="54.75">
      <c r="A81" s="51" t="s">
        <v>191</v>
      </c>
      <c r="B81" s="49" t="s">
        <v>62</v>
      </c>
      <c r="C81" s="49" t="s">
        <v>71</v>
      </c>
      <c r="D81" s="49" t="s">
        <v>190</v>
      </c>
      <c r="E81" s="49"/>
      <c r="F81" s="50">
        <f>F82</f>
        <v>195022</v>
      </c>
    </row>
    <row r="82" spans="1:6" s="52" customFormat="1" ht="20.25">
      <c r="A82" s="51" t="s">
        <v>195</v>
      </c>
      <c r="B82" s="49" t="s">
        <v>62</v>
      </c>
      <c r="C82" s="49" t="s">
        <v>71</v>
      </c>
      <c r="D82" s="49" t="s">
        <v>174</v>
      </c>
      <c r="E82" s="49"/>
      <c r="F82" s="50">
        <f>SUM(F83)</f>
        <v>195022</v>
      </c>
    </row>
    <row r="83" spans="1:6" s="52" customFormat="1" ht="27">
      <c r="A83" s="51" t="s">
        <v>138</v>
      </c>
      <c r="B83" s="49" t="s">
        <v>62</v>
      </c>
      <c r="C83" s="49" t="s">
        <v>71</v>
      </c>
      <c r="D83" s="49" t="s">
        <v>174</v>
      </c>
      <c r="E83" s="49" t="s">
        <v>73</v>
      </c>
      <c r="F83" s="50">
        <v>195022</v>
      </c>
    </row>
    <row r="84" spans="1:6" s="35" customFormat="1" ht="21">
      <c r="A84" s="48" t="s">
        <v>27</v>
      </c>
      <c r="B84" s="49" t="s">
        <v>62</v>
      </c>
      <c r="C84" s="49" t="s">
        <v>28</v>
      </c>
      <c r="D84" s="49"/>
      <c r="E84" s="49"/>
      <c r="F84" s="53">
        <f>F85+F90+F122</f>
        <v>2673883.0300000003</v>
      </c>
    </row>
    <row r="85" spans="1:6" s="35" customFormat="1" ht="21">
      <c r="A85" s="48" t="s">
        <v>131</v>
      </c>
      <c r="B85" s="49" t="s">
        <v>62</v>
      </c>
      <c r="C85" s="49" t="s">
        <v>29</v>
      </c>
      <c r="D85" s="49"/>
      <c r="E85" s="49"/>
      <c r="F85" s="53">
        <f>F88</f>
        <v>74252</v>
      </c>
    </row>
    <row r="86" spans="1:6" s="35" customFormat="1" ht="54.75">
      <c r="A86" s="51" t="s">
        <v>94</v>
      </c>
      <c r="B86" s="49" t="s">
        <v>62</v>
      </c>
      <c r="C86" s="49" t="s">
        <v>29</v>
      </c>
      <c r="D86" s="49" t="s">
        <v>197</v>
      </c>
      <c r="E86" s="49"/>
      <c r="F86" s="53">
        <f>F87</f>
        <v>74252</v>
      </c>
    </row>
    <row r="87" spans="1:6" s="35" customFormat="1" ht="27">
      <c r="A87" s="51" t="s">
        <v>194</v>
      </c>
      <c r="B87" s="49" t="s">
        <v>62</v>
      </c>
      <c r="C87" s="49" t="s">
        <v>29</v>
      </c>
      <c r="D87" s="49" t="s">
        <v>196</v>
      </c>
      <c r="E87" s="49"/>
      <c r="F87" s="53">
        <f>F88</f>
        <v>74252</v>
      </c>
    </row>
    <row r="88" spans="1:6" s="35" customFormat="1" ht="21">
      <c r="A88" s="51" t="s">
        <v>198</v>
      </c>
      <c r="B88" s="49" t="s">
        <v>62</v>
      </c>
      <c r="C88" s="49" t="s">
        <v>29</v>
      </c>
      <c r="D88" s="49" t="s">
        <v>146</v>
      </c>
      <c r="E88" s="49"/>
      <c r="F88" s="53">
        <f>F89</f>
        <v>74252</v>
      </c>
    </row>
    <row r="89" spans="1:6" s="35" customFormat="1" ht="27">
      <c r="A89" s="51" t="s">
        <v>138</v>
      </c>
      <c r="B89" s="49" t="s">
        <v>62</v>
      </c>
      <c r="C89" s="49" t="s">
        <v>29</v>
      </c>
      <c r="D89" s="49" t="s">
        <v>146</v>
      </c>
      <c r="E89" s="49" t="s">
        <v>73</v>
      </c>
      <c r="F89" s="53">
        <v>74252</v>
      </c>
    </row>
    <row r="90" spans="1:6" s="35" customFormat="1" ht="21">
      <c r="A90" s="51" t="s">
        <v>3</v>
      </c>
      <c r="B90" s="49" t="s">
        <v>62</v>
      </c>
      <c r="C90" s="49" t="s">
        <v>2</v>
      </c>
      <c r="D90" s="49"/>
      <c r="E90" s="47"/>
      <c r="F90" s="53">
        <f>F91</f>
        <v>2599631.0300000003</v>
      </c>
    </row>
    <row r="91" spans="1:6" s="35" customFormat="1" ht="41.25">
      <c r="A91" s="51" t="s">
        <v>177</v>
      </c>
      <c r="B91" s="49" t="s">
        <v>62</v>
      </c>
      <c r="C91" s="49" t="s">
        <v>2</v>
      </c>
      <c r="D91" s="49" t="s">
        <v>202</v>
      </c>
      <c r="E91" s="47"/>
      <c r="F91" s="53">
        <f>F92+F100+F109</f>
        <v>2599631.0300000003</v>
      </c>
    </row>
    <row r="92" spans="1:6" s="35" customFormat="1" ht="34.5" customHeight="1">
      <c r="A92" s="51" t="s">
        <v>203</v>
      </c>
      <c r="B92" s="49" t="s">
        <v>62</v>
      </c>
      <c r="C92" s="49" t="s">
        <v>2</v>
      </c>
      <c r="D92" s="49" t="s">
        <v>201</v>
      </c>
      <c r="E92" s="47"/>
      <c r="F92" s="53">
        <f>F93+F96+F98</f>
        <v>589170.25</v>
      </c>
    </row>
    <row r="93" spans="1:6" s="35" customFormat="1" ht="27">
      <c r="A93" s="51" t="s">
        <v>176</v>
      </c>
      <c r="B93" s="49" t="s">
        <v>62</v>
      </c>
      <c r="C93" s="49" t="s">
        <v>2</v>
      </c>
      <c r="D93" s="49" t="s">
        <v>147</v>
      </c>
      <c r="E93" s="47"/>
      <c r="F93" s="53">
        <f>SUM(F94:F95)</f>
        <v>243570.25</v>
      </c>
    </row>
    <row r="94" spans="1:6" s="35" customFormat="1" ht="27">
      <c r="A94" s="51" t="s">
        <v>138</v>
      </c>
      <c r="B94" s="49" t="s">
        <v>62</v>
      </c>
      <c r="C94" s="49" t="s">
        <v>2</v>
      </c>
      <c r="D94" s="49" t="s">
        <v>147</v>
      </c>
      <c r="E94" s="49" t="s">
        <v>73</v>
      </c>
      <c r="F94" s="53">
        <v>243570.25</v>
      </c>
    </row>
    <row r="95" spans="1:6" s="35" customFormat="1" ht="21" hidden="1">
      <c r="A95" s="101" t="s">
        <v>305</v>
      </c>
      <c r="B95" s="49" t="s">
        <v>62</v>
      </c>
      <c r="C95" s="49" t="s">
        <v>2</v>
      </c>
      <c r="D95" s="49" t="s">
        <v>147</v>
      </c>
      <c r="E95" s="49" t="s">
        <v>304</v>
      </c>
      <c r="F95" s="53"/>
    </row>
    <row r="96" spans="1:6" s="35" customFormat="1" ht="96" customHeight="1">
      <c r="A96" s="102" t="s">
        <v>320</v>
      </c>
      <c r="B96" s="49" t="s">
        <v>62</v>
      </c>
      <c r="C96" s="49" t="s">
        <v>2</v>
      </c>
      <c r="D96" s="49" t="s">
        <v>148</v>
      </c>
      <c r="E96" s="49"/>
      <c r="F96" s="53">
        <f>F97</f>
        <v>149800</v>
      </c>
    </row>
    <row r="97" spans="1:6" s="35" customFormat="1" ht="35.25" customHeight="1">
      <c r="A97" s="51" t="s">
        <v>138</v>
      </c>
      <c r="B97" s="49" t="s">
        <v>62</v>
      </c>
      <c r="C97" s="49" t="s">
        <v>2</v>
      </c>
      <c r="D97" s="49" t="s">
        <v>148</v>
      </c>
      <c r="E97" s="49" t="s">
        <v>73</v>
      </c>
      <c r="F97" s="53">
        <v>149800</v>
      </c>
    </row>
    <row r="98" spans="1:6" s="35" customFormat="1" ht="54.75">
      <c r="A98" s="51" t="s">
        <v>278</v>
      </c>
      <c r="B98" s="49" t="s">
        <v>62</v>
      </c>
      <c r="C98" s="49" t="s">
        <v>2</v>
      </c>
      <c r="D98" s="49" t="s">
        <v>279</v>
      </c>
      <c r="E98" s="49"/>
      <c r="F98" s="53">
        <f>F99</f>
        <v>195800</v>
      </c>
    </row>
    <row r="99" spans="1:6" s="35" customFormat="1" ht="27">
      <c r="A99" s="51" t="s">
        <v>138</v>
      </c>
      <c r="B99" s="49" t="s">
        <v>62</v>
      </c>
      <c r="C99" s="49" t="s">
        <v>2</v>
      </c>
      <c r="D99" s="49" t="s">
        <v>279</v>
      </c>
      <c r="E99" s="49" t="s">
        <v>73</v>
      </c>
      <c r="F99" s="53">
        <v>195800</v>
      </c>
    </row>
    <row r="100" spans="1:6" s="35" customFormat="1" ht="27">
      <c r="A100" s="51" t="s">
        <v>205</v>
      </c>
      <c r="B100" s="49" t="s">
        <v>62</v>
      </c>
      <c r="C100" s="49" t="s">
        <v>2</v>
      </c>
      <c r="D100" s="49" t="s">
        <v>204</v>
      </c>
      <c r="E100" s="49"/>
      <c r="F100" s="53">
        <f>F101+F107</f>
        <v>1292398.78</v>
      </c>
    </row>
    <row r="101" spans="1:6" s="35" customFormat="1" ht="27">
      <c r="A101" s="51" t="s">
        <v>176</v>
      </c>
      <c r="B101" s="49" t="s">
        <v>62</v>
      </c>
      <c r="C101" s="49" t="s">
        <v>2</v>
      </c>
      <c r="D101" s="49" t="s">
        <v>175</v>
      </c>
      <c r="E101" s="49"/>
      <c r="F101" s="53">
        <f>F102+F103+F105+F106+F104</f>
        <v>1124053.46</v>
      </c>
    </row>
    <row r="102" spans="1:6" s="35" customFormat="1" ht="41.25" hidden="1">
      <c r="A102" s="91" t="s">
        <v>264</v>
      </c>
      <c r="B102" s="49" t="s">
        <v>62</v>
      </c>
      <c r="C102" s="49" t="s">
        <v>2</v>
      </c>
      <c r="D102" s="49" t="s">
        <v>175</v>
      </c>
      <c r="E102" s="49" t="s">
        <v>263</v>
      </c>
      <c r="F102" s="53"/>
    </row>
    <row r="103" spans="1:6" s="35" customFormat="1" ht="27">
      <c r="A103" s="51" t="s">
        <v>138</v>
      </c>
      <c r="B103" s="49" t="s">
        <v>62</v>
      </c>
      <c r="C103" s="49" t="s">
        <v>2</v>
      </c>
      <c r="D103" s="49" t="s">
        <v>175</v>
      </c>
      <c r="E103" s="49" t="s">
        <v>73</v>
      </c>
      <c r="F103" s="53">
        <v>266647.93</v>
      </c>
    </row>
    <row r="104" spans="1:6" s="35" customFormat="1" ht="21">
      <c r="A104" s="51" t="s">
        <v>310</v>
      </c>
      <c r="B104" s="49" t="s">
        <v>62</v>
      </c>
      <c r="C104" s="49" t="s">
        <v>2</v>
      </c>
      <c r="D104" s="49" t="s">
        <v>175</v>
      </c>
      <c r="E104" s="49" t="s">
        <v>309</v>
      </c>
      <c r="F104" s="53">
        <v>833305.78</v>
      </c>
    </row>
    <row r="105" spans="1:6" s="35" customFormat="1" ht="33.75" customHeight="1" hidden="1">
      <c r="A105" s="51" t="s">
        <v>281</v>
      </c>
      <c r="B105" s="49" t="s">
        <v>62</v>
      </c>
      <c r="C105" s="49" t="s">
        <v>2</v>
      </c>
      <c r="D105" s="49" t="s">
        <v>175</v>
      </c>
      <c r="E105" s="49" t="s">
        <v>280</v>
      </c>
      <c r="F105" s="53"/>
    </row>
    <row r="106" spans="1:6" s="35" customFormat="1" ht="21">
      <c r="A106" s="51" t="s">
        <v>238</v>
      </c>
      <c r="B106" s="49" t="s">
        <v>62</v>
      </c>
      <c r="C106" s="49" t="s">
        <v>2</v>
      </c>
      <c r="D106" s="49" t="s">
        <v>175</v>
      </c>
      <c r="E106" s="49" t="s">
        <v>237</v>
      </c>
      <c r="F106" s="53">
        <v>24099.75</v>
      </c>
    </row>
    <row r="107" spans="1:6" s="35" customFormat="1" ht="82.5">
      <c r="A107" s="51" t="s">
        <v>187</v>
      </c>
      <c r="B107" s="49" t="s">
        <v>62</v>
      </c>
      <c r="C107" s="49" t="s">
        <v>2</v>
      </c>
      <c r="D107" s="49" t="s">
        <v>265</v>
      </c>
      <c r="E107" s="49"/>
      <c r="F107" s="53">
        <f>F108</f>
        <v>168345.32</v>
      </c>
    </row>
    <row r="108" spans="1:6" s="35" customFormat="1" ht="27">
      <c r="A108" s="51" t="s">
        <v>138</v>
      </c>
      <c r="B108" s="49" t="s">
        <v>62</v>
      </c>
      <c r="C108" s="49" t="s">
        <v>2</v>
      </c>
      <c r="D108" s="49" t="s">
        <v>265</v>
      </c>
      <c r="E108" s="49" t="s">
        <v>73</v>
      </c>
      <c r="F108" s="53">
        <v>168345.32</v>
      </c>
    </row>
    <row r="109" spans="1:6" s="35" customFormat="1" ht="27">
      <c r="A109" s="48" t="s">
        <v>208</v>
      </c>
      <c r="B109" s="49" t="s">
        <v>62</v>
      </c>
      <c r="C109" s="49" t="s">
        <v>2</v>
      </c>
      <c r="D109" s="49" t="s">
        <v>207</v>
      </c>
      <c r="E109" s="49"/>
      <c r="F109" s="53">
        <f>F110+F113+F116+F119</f>
        <v>718062</v>
      </c>
    </row>
    <row r="110" spans="1:6" s="35" customFormat="1" ht="21">
      <c r="A110" s="48" t="s">
        <v>149</v>
      </c>
      <c r="B110" s="49" t="s">
        <v>62</v>
      </c>
      <c r="C110" s="49" t="s">
        <v>2</v>
      </c>
      <c r="D110" s="49" t="s">
        <v>206</v>
      </c>
      <c r="E110" s="49"/>
      <c r="F110" s="53">
        <f>F111+F112</f>
        <v>19002</v>
      </c>
    </row>
    <row r="111" spans="1:6" s="35" customFormat="1" ht="27">
      <c r="A111" s="51" t="s">
        <v>138</v>
      </c>
      <c r="B111" s="49" t="s">
        <v>62</v>
      </c>
      <c r="C111" s="49" t="s">
        <v>2</v>
      </c>
      <c r="D111" s="49" t="s">
        <v>206</v>
      </c>
      <c r="E111" s="49" t="s">
        <v>73</v>
      </c>
      <c r="F111" s="53">
        <v>19002</v>
      </c>
    </row>
    <row r="112" spans="1:6" s="35" customFormat="1" ht="21" hidden="1">
      <c r="A112" s="51" t="s">
        <v>238</v>
      </c>
      <c r="B112" s="49" t="s">
        <v>62</v>
      </c>
      <c r="C112" s="49" t="s">
        <v>2</v>
      </c>
      <c r="D112" s="49" t="s">
        <v>206</v>
      </c>
      <c r="E112" s="49" t="s">
        <v>237</v>
      </c>
      <c r="F112" s="53"/>
    </row>
    <row r="113" spans="1:6" s="35" customFormat="1" ht="41.25">
      <c r="A113" s="51" t="s">
        <v>291</v>
      </c>
      <c r="B113" s="49" t="s">
        <v>62</v>
      </c>
      <c r="C113" s="49" t="s">
        <v>2</v>
      </c>
      <c r="D113" s="49" t="s">
        <v>292</v>
      </c>
      <c r="E113" s="49"/>
      <c r="F113" s="53">
        <f>F114+F115</f>
        <v>595060</v>
      </c>
    </row>
    <row r="114" spans="1:6" s="35" customFormat="1" ht="28.5" customHeight="1" hidden="1">
      <c r="A114" s="51" t="s">
        <v>301</v>
      </c>
      <c r="B114" s="49" t="s">
        <v>62</v>
      </c>
      <c r="C114" s="49" t="s">
        <v>2</v>
      </c>
      <c r="D114" s="49" t="s">
        <v>292</v>
      </c>
      <c r="E114" s="49" t="s">
        <v>263</v>
      </c>
      <c r="F114" s="53"/>
    </row>
    <row r="115" spans="1:6" s="35" customFormat="1" ht="28.5" customHeight="1">
      <c r="A115" s="51" t="s">
        <v>138</v>
      </c>
      <c r="B115" s="49" t="s">
        <v>62</v>
      </c>
      <c r="C115" s="49" t="s">
        <v>2</v>
      </c>
      <c r="D115" s="49" t="s">
        <v>292</v>
      </c>
      <c r="E115" s="49" t="s">
        <v>73</v>
      </c>
      <c r="F115" s="53">
        <v>595060</v>
      </c>
    </row>
    <row r="116" spans="1:6" s="35" customFormat="1" ht="51" customHeight="1">
      <c r="A116" s="51" t="s">
        <v>293</v>
      </c>
      <c r="B116" s="49" t="s">
        <v>62</v>
      </c>
      <c r="C116" s="49" t="s">
        <v>2</v>
      </c>
      <c r="D116" s="49" t="s">
        <v>294</v>
      </c>
      <c r="E116" s="49"/>
      <c r="F116" s="53">
        <f>F117+F118</f>
        <v>52000</v>
      </c>
    </row>
    <row r="117" spans="1:6" s="35" customFormat="1" ht="30.75" customHeight="1" hidden="1">
      <c r="A117" s="51" t="s">
        <v>301</v>
      </c>
      <c r="B117" s="49" t="s">
        <v>62</v>
      </c>
      <c r="C117" s="49" t="s">
        <v>2</v>
      </c>
      <c r="D117" s="49" t="s">
        <v>294</v>
      </c>
      <c r="E117" s="49" t="s">
        <v>263</v>
      </c>
      <c r="F117" s="53"/>
    </row>
    <row r="118" spans="1:6" s="35" customFormat="1" ht="30.75" customHeight="1">
      <c r="A118" s="51" t="s">
        <v>138</v>
      </c>
      <c r="B118" s="49" t="s">
        <v>62</v>
      </c>
      <c r="C118" s="49" t="s">
        <v>2</v>
      </c>
      <c r="D118" s="49" t="s">
        <v>294</v>
      </c>
      <c r="E118" s="49" t="s">
        <v>73</v>
      </c>
      <c r="F118" s="53">
        <v>52000</v>
      </c>
    </row>
    <row r="119" spans="1:6" s="35" customFormat="1" ht="54.75">
      <c r="A119" s="51" t="s">
        <v>295</v>
      </c>
      <c r="B119" s="49" t="s">
        <v>62</v>
      </c>
      <c r="C119" s="49" t="s">
        <v>2</v>
      </c>
      <c r="D119" s="49" t="s">
        <v>296</v>
      </c>
      <c r="E119" s="49"/>
      <c r="F119" s="53">
        <f>F120+F121</f>
        <v>52000</v>
      </c>
    </row>
    <row r="120" spans="1:6" s="35" customFormat="1" ht="29.25" customHeight="1" hidden="1">
      <c r="A120" s="51" t="s">
        <v>301</v>
      </c>
      <c r="B120" s="49" t="s">
        <v>62</v>
      </c>
      <c r="C120" s="49" t="s">
        <v>2</v>
      </c>
      <c r="D120" s="49" t="s">
        <v>296</v>
      </c>
      <c r="E120" s="49" t="s">
        <v>263</v>
      </c>
      <c r="F120" s="53"/>
    </row>
    <row r="121" spans="1:6" s="35" customFormat="1" ht="29.25" customHeight="1">
      <c r="A121" s="51" t="s">
        <v>138</v>
      </c>
      <c r="B121" s="49" t="s">
        <v>62</v>
      </c>
      <c r="C121" s="49" t="s">
        <v>2</v>
      </c>
      <c r="D121" s="49" t="s">
        <v>296</v>
      </c>
      <c r="E121" s="49" t="s">
        <v>73</v>
      </c>
      <c r="F121" s="53">
        <v>52000</v>
      </c>
    </row>
    <row r="122" spans="1:6" s="35" customFormat="1" ht="27">
      <c r="A122" s="51" t="s">
        <v>210</v>
      </c>
      <c r="B122" s="49" t="s">
        <v>62</v>
      </c>
      <c r="C122" s="49" t="s">
        <v>209</v>
      </c>
      <c r="D122" s="49"/>
      <c r="E122" s="49"/>
      <c r="F122" s="53">
        <f>F123</f>
        <v>0</v>
      </c>
    </row>
    <row r="123" spans="1:6" s="35" customFormat="1" ht="41.25">
      <c r="A123" s="51" t="s">
        <v>177</v>
      </c>
      <c r="B123" s="49" t="s">
        <v>62</v>
      </c>
      <c r="C123" s="49" t="s">
        <v>209</v>
      </c>
      <c r="D123" s="49" t="s">
        <v>202</v>
      </c>
      <c r="E123" s="49"/>
      <c r="F123" s="53">
        <f>F124</f>
        <v>0</v>
      </c>
    </row>
    <row r="124" spans="1:6" s="35" customFormat="1" ht="27">
      <c r="A124" s="51" t="s">
        <v>203</v>
      </c>
      <c r="B124" s="49" t="s">
        <v>62</v>
      </c>
      <c r="C124" s="49" t="s">
        <v>209</v>
      </c>
      <c r="D124" s="49" t="s">
        <v>201</v>
      </c>
      <c r="E124" s="49"/>
      <c r="F124" s="53">
        <f>F125</f>
        <v>0</v>
      </c>
    </row>
    <row r="125" spans="1:6" s="35" customFormat="1" ht="82.5">
      <c r="A125" s="51" t="s">
        <v>187</v>
      </c>
      <c r="B125" s="49" t="s">
        <v>62</v>
      </c>
      <c r="C125" s="49" t="s">
        <v>209</v>
      </c>
      <c r="D125" s="49" t="s">
        <v>148</v>
      </c>
      <c r="E125" s="49"/>
      <c r="F125" s="53">
        <f>F126</f>
        <v>0</v>
      </c>
    </row>
    <row r="126" spans="1:6" s="35" customFormat="1" ht="27">
      <c r="A126" s="51" t="s">
        <v>138</v>
      </c>
      <c r="B126" s="49" t="s">
        <v>62</v>
      </c>
      <c r="C126" s="49" t="s">
        <v>209</v>
      </c>
      <c r="D126" s="49" t="s">
        <v>148</v>
      </c>
      <c r="E126" s="49" t="s">
        <v>73</v>
      </c>
      <c r="F126" s="53"/>
    </row>
    <row r="127" spans="1:6" s="35" customFormat="1" ht="21">
      <c r="A127" s="87" t="s">
        <v>245</v>
      </c>
      <c r="B127" s="49" t="s">
        <v>62</v>
      </c>
      <c r="C127" s="88" t="s">
        <v>246</v>
      </c>
      <c r="D127" s="89"/>
      <c r="E127" s="90"/>
      <c r="F127" s="53">
        <f>F128</f>
        <v>239049.66999999998</v>
      </c>
    </row>
    <row r="128" spans="1:6" s="35" customFormat="1" ht="21">
      <c r="A128" s="48" t="s">
        <v>247</v>
      </c>
      <c r="B128" s="49" t="s">
        <v>62</v>
      </c>
      <c r="C128" s="49" t="s">
        <v>248</v>
      </c>
      <c r="D128" s="49" t="s">
        <v>202</v>
      </c>
      <c r="E128" s="90"/>
      <c r="F128" s="53">
        <f>F129</f>
        <v>239049.66999999998</v>
      </c>
    </row>
    <row r="129" spans="1:6" s="35" customFormat="1" ht="41.25">
      <c r="A129" s="48" t="s">
        <v>177</v>
      </c>
      <c r="B129" s="49" t="s">
        <v>62</v>
      </c>
      <c r="C129" s="49" t="s">
        <v>248</v>
      </c>
      <c r="D129" s="49" t="s">
        <v>201</v>
      </c>
      <c r="E129" s="90"/>
      <c r="F129" s="53">
        <f>F130+F132+F134+F136+F138+F140</f>
        <v>239049.66999999998</v>
      </c>
    </row>
    <row r="130" spans="1:6" s="35" customFormat="1" ht="17.25" customHeight="1">
      <c r="A130" s="48" t="s">
        <v>266</v>
      </c>
      <c r="B130" s="49" t="s">
        <v>62</v>
      </c>
      <c r="C130" s="49" t="s">
        <v>248</v>
      </c>
      <c r="D130" s="49" t="s">
        <v>267</v>
      </c>
      <c r="E130" s="90"/>
      <c r="F130" s="53">
        <f>F131</f>
        <v>57194.99</v>
      </c>
    </row>
    <row r="131" spans="1:6" s="35" customFormat="1" ht="36" customHeight="1">
      <c r="A131" s="48" t="s">
        <v>249</v>
      </c>
      <c r="B131" s="49" t="s">
        <v>62</v>
      </c>
      <c r="C131" s="49" t="s">
        <v>248</v>
      </c>
      <c r="D131" s="49" t="s">
        <v>267</v>
      </c>
      <c r="E131" s="49" t="s">
        <v>73</v>
      </c>
      <c r="F131" s="53">
        <v>57194.99</v>
      </c>
    </row>
    <row r="132" spans="1:6" s="35" customFormat="1" ht="82.5">
      <c r="A132" s="48" t="s">
        <v>187</v>
      </c>
      <c r="B132" s="49" t="s">
        <v>62</v>
      </c>
      <c r="C132" s="49" t="s">
        <v>248</v>
      </c>
      <c r="D132" s="49" t="s">
        <v>148</v>
      </c>
      <c r="E132" s="49"/>
      <c r="F132" s="53">
        <f>F133</f>
        <v>181854.68</v>
      </c>
    </row>
    <row r="133" spans="1:6" s="35" customFormat="1" ht="31.5" customHeight="1">
      <c r="A133" s="48" t="s">
        <v>249</v>
      </c>
      <c r="B133" s="49" t="s">
        <v>62</v>
      </c>
      <c r="C133" s="49" t="s">
        <v>248</v>
      </c>
      <c r="D133" s="49" t="s">
        <v>148</v>
      </c>
      <c r="E133" s="49" t="s">
        <v>73</v>
      </c>
      <c r="F133" s="53">
        <v>181854.68</v>
      </c>
    </row>
    <row r="134" spans="1:6" s="35" customFormat="1" ht="20.25" customHeight="1" hidden="1">
      <c r="A134" s="48" t="s">
        <v>266</v>
      </c>
      <c r="B134" s="49" t="s">
        <v>62</v>
      </c>
      <c r="C134" s="49" t="s">
        <v>248</v>
      </c>
      <c r="D134" s="49" t="s">
        <v>306</v>
      </c>
      <c r="E134" s="49"/>
      <c r="F134" s="53">
        <f>F135</f>
        <v>0</v>
      </c>
    </row>
    <row r="135" spans="1:6" s="35" customFormat="1" ht="31.5" customHeight="1" hidden="1">
      <c r="A135" s="48" t="s">
        <v>249</v>
      </c>
      <c r="B135" s="49" t="s">
        <v>62</v>
      </c>
      <c r="C135" s="49" t="s">
        <v>248</v>
      </c>
      <c r="D135" s="49" t="s">
        <v>306</v>
      </c>
      <c r="E135" s="49" t="s">
        <v>73</v>
      </c>
      <c r="F135" s="53"/>
    </row>
    <row r="136" spans="1:6" s="35" customFormat="1" ht="31.5" customHeight="1" hidden="1">
      <c r="A136" s="51" t="s">
        <v>291</v>
      </c>
      <c r="B136" s="49" t="s">
        <v>62</v>
      </c>
      <c r="C136" s="49" t="s">
        <v>248</v>
      </c>
      <c r="D136" s="49" t="s">
        <v>292</v>
      </c>
      <c r="E136" s="49"/>
      <c r="F136" s="53">
        <f>F137</f>
        <v>0</v>
      </c>
    </row>
    <row r="137" spans="1:6" s="35" customFormat="1" ht="31.5" customHeight="1" hidden="1">
      <c r="A137" s="48" t="s">
        <v>249</v>
      </c>
      <c r="B137" s="49" t="s">
        <v>62</v>
      </c>
      <c r="C137" s="49" t="s">
        <v>248</v>
      </c>
      <c r="D137" s="49" t="s">
        <v>292</v>
      </c>
      <c r="E137" s="49" t="s">
        <v>73</v>
      </c>
      <c r="F137" s="53"/>
    </row>
    <row r="138" spans="1:6" s="35" customFormat="1" ht="31.5" customHeight="1" hidden="1">
      <c r="A138" s="51" t="s">
        <v>293</v>
      </c>
      <c r="B138" s="49" t="s">
        <v>62</v>
      </c>
      <c r="C138" s="49" t="s">
        <v>248</v>
      </c>
      <c r="D138" s="49" t="s">
        <v>294</v>
      </c>
      <c r="E138" s="49"/>
      <c r="F138" s="53">
        <f>F139</f>
        <v>0</v>
      </c>
    </row>
    <row r="139" spans="1:6" s="35" customFormat="1" ht="31.5" customHeight="1" hidden="1">
      <c r="A139" s="48" t="s">
        <v>249</v>
      </c>
      <c r="B139" s="49" t="s">
        <v>62</v>
      </c>
      <c r="C139" s="49" t="s">
        <v>248</v>
      </c>
      <c r="D139" s="49" t="s">
        <v>294</v>
      </c>
      <c r="E139" s="49" t="s">
        <v>73</v>
      </c>
      <c r="F139" s="53"/>
    </row>
    <row r="140" spans="1:6" s="35" customFormat="1" ht="31.5" customHeight="1" hidden="1">
      <c r="A140" s="51" t="s">
        <v>295</v>
      </c>
      <c r="B140" s="49" t="s">
        <v>62</v>
      </c>
      <c r="C140" s="49" t="s">
        <v>248</v>
      </c>
      <c r="D140" s="49" t="s">
        <v>296</v>
      </c>
      <c r="E140" s="49"/>
      <c r="F140" s="53">
        <f>F141</f>
        <v>0</v>
      </c>
    </row>
    <row r="141" spans="1:6" s="35" customFormat="1" ht="31.5" customHeight="1" hidden="1">
      <c r="A141" s="48" t="s">
        <v>249</v>
      </c>
      <c r="B141" s="49" t="s">
        <v>62</v>
      </c>
      <c r="C141" s="49" t="s">
        <v>248</v>
      </c>
      <c r="D141" s="49" t="s">
        <v>296</v>
      </c>
      <c r="E141" s="49" t="s">
        <v>73</v>
      </c>
      <c r="F141" s="53"/>
    </row>
    <row r="142" spans="1:6" s="52" customFormat="1" ht="20.25">
      <c r="A142" s="72" t="s">
        <v>158</v>
      </c>
      <c r="B142" s="49" t="s">
        <v>62</v>
      </c>
      <c r="C142" s="49" t="s">
        <v>60</v>
      </c>
      <c r="D142" s="49"/>
      <c r="E142" s="49"/>
      <c r="F142" s="53">
        <f>F143</f>
        <v>277480.7</v>
      </c>
    </row>
    <row r="143" spans="1:6" s="52" customFormat="1" ht="20.25">
      <c r="A143" s="48" t="s">
        <v>59</v>
      </c>
      <c r="B143" s="49" t="s">
        <v>62</v>
      </c>
      <c r="C143" s="49" t="s">
        <v>60</v>
      </c>
      <c r="D143" s="49" t="s">
        <v>58</v>
      </c>
      <c r="E143" s="49" t="s">
        <v>58</v>
      </c>
      <c r="F143" s="53">
        <f>SUM(F146)</f>
        <v>277480.7</v>
      </c>
    </row>
    <row r="144" spans="1:6" s="52" customFormat="1" ht="27">
      <c r="A144" s="51" t="s">
        <v>228</v>
      </c>
      <c r="B144" s="49" t="s">
        <v>62</v>
      </c>
      <c r="C144" s="49" t="s">
        <v>60</v>
      </c>
      <c r="D144" s="49" t="s">
        <v>229</v>
      </c>
      <c r="E144" s="49"/>
      <c r="F144" s="53">
        <f>F145</f>
        <v>277480.7</v>
      </c>
    </row>
    <row r="145" spans="1:6" s="52" customFormat="1" ht="27">
      <c r="A145" s="51" t="s">
        <v>230</v>
      </c>
      <c r="B145" s="49" t="s">
        <v>62</v>
      </c>
      <c r="C145" s="49" t="s">
        <v>60</v>
      </c>
      <c r="D145" s="49" t="s">
        <v>231</v>
      </c>
      <c r="E145" s="49"/>
      <c r="F145" s="53">
        <f>F146</f>
        <v>277480.7</v>
      </c>
    </row>
    <row r="146" spans="1:6" s="35" customFormat="1" ht="21">
      <c r="A146" s="51" t="s">
        <v>232</v>
      </c>
      <c r="B146" s="49" t="s">
        <v>62</v>
      </c>
      <c r="C146" s="49" t="s">
        <v>60</v>
      </c>
      <c r="D146" s="49" t="s">
        <v>233</v>
      </c>
      <c r="E146" s="49" t="s">
        <v>58</v>
      </c>
      <c r="F146" s="53">
        <f>F147+F149+F148</f>
        <v>277480.7</v>
      </c>
    </row>
    <row r="147" spans="1:6" s="35" customFormat="1" ht="72" customHeight="1" hidden="1">
      <c r="A147" s="51" t="s">
        <v>236</v>
      </c>
      <c r="B147" s="49" t="s">
        <v>62</v>
      </c>
      <c r="C147" s="49" t="s">
        <v>60</v>
      </c>
      <c r="D147" s="49" t="s">
        <v>233</v>
      </c>
      <c r="E147" s="49" t="s">
        <v>235</v>
      </c>
      <c r="F147" s="53">
        <v>0</v>
      </c>
    </row>
    <row r="148" spans="1:6" s="35" customFormat="1" ht="35.25" customHeight="1">
      <c r="A148" s="51" t="s">
        <v>80</v>
      </c>
      <c r="B148" s="49" t="s">
        <v>62</v>
      </c>
      <c r="C148" s="49" t="s">
        <v>60</v>
      </c>
      <c r="D148" s="49" t="s">
        <v>233</v>
      </c>
      <c r="E148" s="49" t="s">
        <v>81</v>
      </c>
      <c r="F148" s="53">
        <v>3000</v>
      </c>
    </row>
    <row r="149" spans="1:6" s="35" customFormat="1" ht="27">
      <c r="A149" s="51" t="s">
        <v>138</v>
      </c>
      <c r="B149" s="49" t="s">
        <v>62</v>
      </c>
      <c r="C149" s="49" t="s">
        <v>60</v>
      </c>
      <c r="D149" s="49" t="s">
        <v>233</v>
      </c>
      <c r="E149" s="49" t="s">
        <v>73</v>
      </c>
      <c r="F149" s="53">
        <v>274480.7</v>
      </c>
    </row>
    <row r="150" spans="1:6" s="35" customFormat="1" ht="21">
      <c r="A150" s="48" t="s">
        <v>222</v>
      </c>
      <c r="B150" s="49" t="s">
        <v>62</v>
      </c>
      <c r="C150" s="49" t="s">
        <v>223</v>
      </c>
      <c r="D150" s="49"/>
      <c r="E150" s="49"/>
      <c r="F150" s="45">
        <f>F151</f>
        <v>141962.34</v>
      </c>
    </row>
    <row r="151" spans="1:6" s="35" customFormat="1" ht="21">
      <c r="A151" s="48" t="s">
        <v>224</v>
      </c>
      <c r="B151" s="49" t="s">
        <v>62</v>
      </c>
      <c r="C151" s="49" t="s">
        <v>225</v>
      </c>
      <c r="D151" s="49"/>
      <c r="E151" s="49"/>
      <c r="F151" s="53">
        <f>F152</f>
        <v>141962.34</v>
      </c>
    </row>
    <row r="152" spans="1:6" s="35" customFormat="1" ht="21">
      <c r="A152" s="48" t="s">
        <v>93</v>
      </c>
      <c r="B152" s="49" t="s">
        <v>62</v>
      </c>
      <c r="C152" s="49" t="s">
        <v>225</v>
      </c>
      <c r="D152" s="49" t="s">
        <v>226</v>
      </c>
      <c r="E152" s="49"/>
      <c r="F152" s="53">
        <f>F153</f>
        <v>141962.34</v>
      </c>
    </row>
    <row r="153" spans="1:6" s="35" customFormat="1" ht="21">
      <c r="A153" s="51" t="s">
        <v>214</v>
      </c>
      <c r="B153" s="49" t="s">
        <v>62</v>
      </c>
      <c r="C153" s="49" t="s">
        <v>225</v>
      </c>
      <c r="D153" s="49" t="s">
        <v>151</v>
      </c>
      <c r="E153" s="49"/>
      <c r="F153" s="53">
        <f>F154</f>
        <v>141962.34</v>
      </c>
    </row>
    <row r="154" spans="1:6" s="35" customFormat="1" ht="21">
      <c r="A154" s="51" t="s">
        <v>227</v>
      </c>
      <c r="B154" s="49" t="s">
        <v>62</v>
      </c>
      <c r="C154" s="49" t="s">
        <v>225</v>
      </c>
      <c r="D154" s="49" t="s">
        <v>151</v>
      </c>
      <c r="E154" s="49" t="s">
        <v>76</v>
      </c>
      <c r="F154" s="53">
        <v>141962.34</v>
      </c>
    </row>
    <row r="155" spans="1:6" s="35" customFormat="1" ht="21">
      <c r="A155" s="48" t="s">
        <v>160</v>
      </c>
      <c r="B155" s="49" t="s">
        <v>62</v>
      </c>
      <c r="C155" s="49" t="s">
        <v>161</v>
      </c>
      <c r="D155" s="49"/>
      <c r="E155" s="49"/>
      <c r="F155" s="53">
        <f>F156</f>
        <v>18638.53</v>
      </c>
    </row>
    <row r="156" spans="1:6" s="35" customFormat="1" ht="21">
      <c r="A156" s="48" t="s">
        <v>162</v>
      </c>
      <c r="B156" s="49" t="s">
        <v>62</v>
      </c>
      <c r="C156" s="49" t="s">
        <v>68</v>
      </c>
      <c r="D156" s="49"/>
      <c r="E156" s="49"/>
      <c r="F156" s="53">
        <f>F157</f>
        <v>18638.53</v>
      </c>
    </row>
    <row r="157" spans="1:6" s="35" customFormat="1" ht="48.75" customHeight="1">
      <c r="A157" s="51" t="s">
        <v>211</v>
      </c>
      <c r="B157" s="49" t="s">
        <v>62</v>
      </c>
      <c r="C157" s="49" t="s">
        <v>68</v>
      </c>
      <c r="D157" s="49" t="s">
        <v>212</v>
      </c>
      <c r="E157" s="49"/>
      <c r="F157" s="53">
        <f>F158+F161</f>
        <v>18638.53</v>
      </c>
    </row>
    <row r="158" spans="1:6" s="35" customFormat="1" ht="27">
      <c r="A158" s="51" t="s">
        <v>213</v>
      </c>
      <c r="B158" s="49" t="s">
        <v>62</v>
      </c>
      <c r="C158" s="49" t="s">
        <v>68</v>
      </c>
      <c r="D158" s="49" t="s">
        <v>150</v>
      </c>
      <c r="E158" s="49"/>
      <c r="F158" s="53">
        <f>SUM(F159+F160)</f>
        <v>18638.53</v>
      </c>
    </row>
    <row r="159" spans="1:6" s="35" customFormat="1" ht="54.75">
      <c r="A159" s="51" t="s">
        <v>236</v>
      </c>
      <c r="B159" s="49" t="s">
        <v>62</v>
      </c>
      <c r="C159" s="49" t="s">
        <v>68</v>
      </c>
      <c r="D159" s="49" t="s">
        <v>150</v>
      </c>
      <c r="E159" s="49" t="s">
        <v>235</v>
      </c>
      <c r="F159" s="53">
        <v>6800</v>
      </c>
    </row>
    <row r="160" spans="1:6" s="35" customFormat="1" ht="27">
      <c r="A160" s="51" t="s">
        <v>138</v>
      </c>
      <c r="B160" s="49" t="s">
        <v>62</v>
      </c>
      <c r="C160" s="49" t="s">
        <v>68</v>
      </c>
      <c r="D160" s="49" t="s">
        <v>150</v>
      </c>
      <c r="E160" s="49" t="s">
        <v>73</v>
      </c>
      <c r="F160" s="53">
        <v>11838.53</v>
      </c>
    </row>
    <row r="161" spans="1:6" s="35" customFormat="1" ht="54.75" hidden="1">
      <c r="A161" s="51" t="s">
        <v>278</v>
      </c>
      <c r="B161" s="49" t="s">
        <v>62</v>
      </c>
      <c r="C161" s="49" t="s">
        <v>68</v>
      </c>
      <c r="D161" s="49" t="s">
        <v>282</v>
      </c>
      <c r="E161" s="49"/>
      <c r="F161" s="53">
        <f>F162</f>
        <v>0</v>
      </c>
    </row>
    <row r="162" spans="1:6" s="35" customFormat="1" ht="27" hidden="1">
      <c r="A162" s="51" t="s">
        <v>138</v>
      </c>
      <c r="B162" s="49" t="s">
        <v>62</v>
      </c>
      <c r="C162" s="49" t="s">
        <v>68</v>
      </c>
      <c r="D162" s="49" t="s">
        <v>282</v>
      </c>
      <c r="E162" s="49" t="s">
        <v>73</v>
      </c>
      <c r="F162" s="53"/>
    </row>
    <row r="163" spans="1:6" s="35" customFormat="1" ht="21">
      <c r="A163" s="54" t="s">
        <v>18</v>
      </c>
      <c r="B163" s="49" t="s">
        <v>62</v>
      </c>
      <c r="C163" s="44" t="s">
        <v>69</v>
      </c>
      <c r="D163" s="44"/>
      <c r="E163" s="44"/>
      <c r="F163" s="55">
        <f>SUM(F164)</f>
        <v>1000</v>
      </c>
    </row>
    <row r="164" spans="1:6" s="35" customFormat="1" ht="21">
      <c r="A164" s="51" t="s">
        <v>214</v>
      </c>
      <c r="B164" s="49" t="s">
        <v>62</v>
      </c>
      <c r="C164" s="56" t="s">
        <v>69</v>
      </c>
      <c r="D164" s="56" t="s">
        <v>151</v>
      </c>
      <c r="E164" s="56"/>
      <c r="F164" s="50">
        <f>SUM(F165)</f>
        <v>1000</v>
      </c>
    </row>
    <row r="165" spans="1:6" s="35" customFormat="1" ht="21">
      <c r="A165" s="51" t="s">
        <v>215</v>
      </c>
      <c r="B165" s="49" t="s">
        <v>62</v>
      </c>
      <c r="C165" s="56" t="s">
        <v>69</v>
      </c>
      <c r="D165" s="56" t="s">
        <v>151</v>
      </c>
      <c r="E165" s="56" t="s">
        <v>76</v>
      </c>
      <c r="F165" s="50">
        <v>1000</v>
      </c>
    </row>
    <row r="166" spans="1:6" s="35" customFormat="1" ht="21">
      <c r="A166" s="11"/>
      <c r="B166" s="11"/>
      <c r="C166" s="28"/>
      <c r="D166" s="57"/>
      <c r="E166" s="57"/>
      <c r="F166" s="28"/>
    </row>
    <row r="167" spans="1:6" s="35" customFormat="1" ht="21">
      <c r="A167" s="106" t="s">
        <v>251</v>
      </c>
      <c r="B167" s="106"/>
      <c r="C167" s="106"/>
      <c r="D167" s="106"/>
      <c r="E167" s="106"/>
      <c r="F167" s="106"/>
    </row>
    <row r="168" spans="1:6" s="35" customFormat="1" ht="21">
      <c r="A168" s="33"/>
      <c r="B168" s="33"/>
      <c r="C168" s="34"/>
      <c r="D168" s="34"/>
      <c r="E168" s="34"/>
      <c r="F168" s="36"/>
    </row>
    <row r="169" spans="1:6" s="35" customFormat="1" ht="21">
      <c r="A169" s="33"/>
      <c r="B169" s="33"/>
      <c r="C169" s="34"/>
      <c r="D169" s="34"/>
      <c r="E169" s="34"/>
      <c r="F169" s="36"/>
    </row>
    <row r="170" spans="1:6" s="35" customFormat="1" ht="21">
      <c r="A170" s="33"/>
      <c r="B170" s="33"/>
      <c r="C170" s="34"/>
      <c r="D170" s="34"/>
      <c r="E170" s="34"/>
      <c r="F170" s="36"/>
    </row>
    <row r="171" spans="1:6" s="35" customFormat="1" ht="21">
      <c r="A171" s="33"/>
      <c r="B171" s="33"/>
      <c r="C171" s="34"/>
      <c r="D171" s="34"/>
      <c r="E171" s="34"/>
      <c r="F171" s="36"/>
    </row>
    <row r="172" spans="1:6" s="35" customFormat="1" ht="21">
      <c r="A172" s="33"/>
      <c r="B172" s="33"/>
      <c r="C172" s="34"/>
      <c r="D172" s="34"/>
      <c r="E172" s="34"/>
      <c r="F172" s="36"/>
    </row>
    <row r="173" spans="1:6" s="35" customFormat="1" ht="21">
      <c r="A173" s="33"/>
      <c r="B173" s="33"/>
      <c r="C173" s="34"/>
      <c r="D173" s="34"/>
      <c r="E173" s="34"/>
      <c r="F173" s="36"/>
    </row>
    <row r="174" spans="1:6" s="35" customFormat="1" ht="21">
      <c r="A174" s="33"/>
      <c r="B174" s="33"/>
      <c r="C174" s="34"/>
      <c r="D174" s="34"/>
      <c r="E174" s="34"/>
      <c r="F174" s="36"/>
    </row>
    <row r="175" spans="1:6" s="35" customFormat="1" ht="21">
      <c r="A175" s="33"/>
      <c r="B175" s="33"/>
      <c r="C175" s="34"/>
      <c r="D175" s="34"/>
      <c r="E175" s="34"/>
      <c r="F175" s="36"/>
    </row>
    <row r="176" spans="1:6" s="35" customFormat="1" ht="21">
      <c r="A176" s="33"/>
      <c r="B176" s="33"/>
      <c r="C176" s="34"/>
      <c r="D176" s="34"/>
      <c r="E176" s="34"/>
      <c r="F176" s="36"/>
    </row>
    <row r="177" spans="1:6" s="35" customFormat="1" ht="21">
      <c r="A177" s="33"/>
      <c r="B177" s="33"/>
      <c r="C177" s="34"/>
      <c r="D177" s="34"/>
      <c r="E177" s="34"/>
      <c r="F177" s="36"/>
    </row>
    <row r="178" spans="1:6" s="35" customFormat="1" ht="21">
      <c r="A178" s="33"/>
      <c r="B178" s="33"/>
      <c r="C178" s="34"/>
      <c r="D178" s="34"/>
      <c r="E178" s="34"/>
      <c r="F178" s="36"/>
    </row>
    <row r="179" spans="1:6" s="35" customFormat="1" ht="21">
      <c r="A179" s="33"/>
      <c r="B179" s="33"/>
      <c r="C179" s="34"/>
      <c r="D179" s="34"/>
      <c r="E179" s="34"/>
      <c r="F179" s="36"/>
    </row>
    <row r="180" spans="1:6" s="35" customFormat="1" ht="21">
      <c r="A180" s="33"/>
      <c r="B180" s="33"/>
      <c r="C180" s="34"/>
      <c r="D180" s="34"/>
      <c r="E180" s="34"/>
      <c r="F180" s="36"/>
    </row>
    <row r="181" spans="1:6" s="35" customFormat="1" ht="21">
      <c r="A181" s="33"/>
      <c r="B181" s="33"/>
      <c r="C181" s="34"/>
      <c r="D181" s="34"/>
      <c r="E181" s="34"/>
      <c r="F181" s="36"/>
    </row>
    <row r="182" spans="1:6" s="35" customFormat="1" ht="21">
      <c r="A182" s="33"/>
      <c r="B182" s="33"/>
      <c r="C182" s="34"/>
      <c r="D182" s="34"/>
      <c r="E182" s="34"/>
      <c r="F182" s="36"/>
    </row>
    <row r="183" spans="1:6" s="35" customFormat="1" ht="21">
      <c r="A183" s="33"/>
      <c r="B183" s="33"/>
      <c r="C183" s="34"/>
      <c r="D183" s="34"/>
      <c r="E183" s="34"/>
      <c r="F183" s="36"/>
    </row>
    <row r="184" spans="1:6" s="35" customFormat="1" ht="21">
      <c r="A184" s="33"/>
      <c r="B184" s="33"/>
      <c r="C184" s="34"/>
      <c r="D184" s="34"/>
      <c r="E184" s="34"/>
      <c r="F184" s="36"/>
    </row>
    <row r="185" spans="1:6" s="35" customFormat="1" ht="21">
      <c r="A185" s="33"/>
      <c r="B185" s="33"/>
      <c r="C185" s="34"/>
      <c r="D185" s="34"/>
      <c r="E185" s="34"/>
      <c r="F185" s="36"/>
    </row>
    <row r="186" spans="1:6" s="35" customFormat="1" ht="21">
      <c r="A186" s="33"/>
      <c r="B186" s="33"/>
      <c r="C186" s="34"/>
      <c r="D186" s="34"/>
      <c r="E186" s="34"/>
      <c r="F186" s="36"/>
    </row>
    <row r="187" spans="1:6" s="35" customFormat="1" ht="21">
      <c r="A187" s="33"/>
      <c r="B187" s="33"/>
      <c r="C187" s="34"/>
      <c r="D187" s="34"/>
      <c r="E187" s="34"/>
      <c r="F187" s="36"/>
    </row>
    <row r="188" spans="1:6" s="35" customFormat="1" ht="21">
      <c r="A188" s="33"/>
      <c r="B188" s="33"/>
      <c r="C188" s="34"/>
      <c r="D188" s="34"/>
      <c r="E188" s="34"/>
      <c r="F188" s="36"/>
    </row>
    <row r="189" spans="1:6" s="35" customFormat="1" ht="21">
      <c r="A189" s="33"/>
      <c r="B189" s="33"/>
      <c r="C189" s="34"/>
      <c r="D189" s="34"/>
      <c r="E189" s="34"/>
      <c r="F189" s="36"/>
    </row>
    <row r="190" spans="1:6" s="35" customFormat="1" ht="21">
      <c r="A190" s="33"/>
      <c r="B190" s="33"/>
      <c r="C190" s="34"/>
      <c r="D190" s="34"/>
      <c r="E190" s="34"/>
      <c r="F190" s="36"/>
    </row>
    <row r="191" spans="1:6" s="35" customFormat="1" ht="21">
      <c r="A191" s="33"/>
      <c r="B191" s="33"/>
      <c r="C191" s="34"/>
      <c r="D191" s="34"/>
      <c r="E191" s="34"/>
      <c r="F191" s="36"/>
    </row>
    <row r="192" spans="1:6" s="35" customFormat="1" ht="21">
      <c r="A192" s="33"/>
      <c r="B192" s="33"/>
      <c r="C192" s="34"/>
      <c r="D192" s="34"/>
      <c r="E192" s="34"/>
      <c r="F192" s="36"/>
    </row>
    <row r="193" spans="1:6" s="35" customFormat="1" ht="21">
      <c r="A193" s="33"/>
      <c r="B193" s="33"/>
      <c r="C193" s="34"/>
      <c r="D193" s="34"/>
      <c r="E193" s="34"/>
      <c r="F193" s="36"/>
    </row>
    <row r="194" spans="1:6" s="35" customFormat="1" ht="21">
      <c r="A194" s="33"/>
      <c r="B194" s="33"/>
      <c r="C194" s="34"/>
      <c r="D194" s="34"/>
      <c r="E194" s="34"/>
      <c r="F194" s="36"/>
    </row>
    <row r="195" spans="1:6" s="35" customFormat="1" ht="21">
      <c r="A195" s="33"/>
      <c r="B195" s="33"/>
      <c r="C195" s="34"/>
      <c r="D195" s="34"/>
      <c r="E195" s="34"/>
      <c r="F195" s="36"/>
    </row>
    <row r="196" spans="1:6" s="35" customFormat="1" ht="21">
      <c r="A196" s="33"/>
      <c r="B196" s="33"/>
      <c r="C196" s="34"/>
      <c r="D196" s="34"/>
      <c r="E196" s="34"/>
      <c r="F196" s="36"/>
    </row>
    <row r="197" spans="1:6" s="35" customFormat="1" ht="21">
      <c r="A197" s="33"/>
      <c r="B197" s="33"/>
      <c r="C197" s="34"/>
      <c r="D197" s="34"/>
      <c r="E197" s="34"/>
      <c r="F197" s="36"/>
    </row>
    <row r="198" spans="1:6" s="35" customFormat="1" ht="21">
      <c r="A198" s="33"/>
      <c r="B198" s="33"/>
      <c r="C198" s="34"/>
      <c r="D198" s="34"/>
      <c r="E198" s="34"/>
      <c r="F198" s="36"/>
    </row>
    <row r="199" spans="1:6" s="35" customFormat="1" ht="21">
      <c r="A199" s="58"/>
      <c r="B199" s="58"/>
      <c r="C199" s="34"/>
      <c r="D199" s="34"/>
      <c r="E199" s="34"/>
      <c r="F199" s="36"/>
    </row>
    <row r="200" spans="1:6" s="35" customFormat="1" ht="21">
      <c r="A200" s="59"/>
      <c r="B200" s="59"/>
      <c r="C200" s="34"/>
      <c r="D200" s="34"/>
      <c r="E200" s="34"/>
      <c r="F200" s="36"/>
    </row>
    <row r="201" spans="1:6" s="35" customFormat="1" ht="21">
      <c r="A201" s="58"/>
      <c r="B201" s="58"/>
      <c r="C201" s="34"/>
      <c r="D201" s="34"/>
      <c r="E201" s="34"/>
      <c r="F201" s="36"/>
    </row>
    <row r="202" spans="1:6" s="35" customFormat="1" ht="21">
      <c r="A202" s="33"/>
      <c r="B202" s="33"/>
      <c r="C202" s="34"/>
      <c r="D202" s="34"/>
      <c r="E202" s="34"/>
      <c r="F202" s="36"/>
    </row>
    <row r="203" spans="1:6" s="35" customFormat="1" ht="21">
      <c r="A203" s="33"/>
      <c r="B203" s="33"/>
      <c r="C203" s="34"/>
      <c r="D203" s="34"/>
      <c r="E203" s="34"/>
      <c r="F203" s="36"/>
    </row>
    <row r="204" spans="1:6" s="35" customFormat="1" ht="21">
      <c r="A204" s="33"/>
      <c r="B204" s="33"/>
      <c r="C204" s="34"/>
      <c r="D204" s="34"/>
      <c r="E204" s="34"/>
      <c r="F204" s="36"/>
    </row>
    <row r="205" spans="1:6" s="35" customFormat="1" ht="21">
      <c r="A205" s="33"/>
      <c r="B205" s="33"/>
      <c r="C205" s="34"/>
      <c r="D205" s="34"/>
      <c r="E205" s="34"/>
      <c r="F205" s="36"/>
    </row>
    <row r="206" spans="1:6" s="35" customFormat="1" ht="21">
      <c r="A206" s="33"/>
      <c r="B206" s="33"/>
      <c r="C206" s="34"/>
      <c r="D206" s="34"/>
      <c r="E206" s="34"/>
      <c r="F206" s="36"/>
    </row>
    <row r="207" spans="1:6" s="35" customFormat="1" ht="21">
      <c r="A207" s="33"/>
      <c r="B207" s="33"/>
      <c r="C207" s="34"/>
      <c r="D207" s="34"/>
      <c r="E207" s="34"/>
      <c r="F207" s="36"/>
    </row>
    <row r="208" spans="1:6" s="35" customFormat="1" ht="21">
      <c r="A208" s="33"/>
      <c r="B208" s="33"/>
      <c r="C208" s="34"/>
      <c r="D208" s="34"/>
      <c r="E208" s="34"/>
      <c r="F208" s="36"/>
    </row>
    <row r="209" spans="1:6" s="35" customFormat="1" ht="21">
      <c r="A209" s="33"/>
      <c r="B209" s="33"/>
      <c r="C209" s="34"/>
      <c r="D209" s="34"/>
      <c r="E209" s="34"/>
      <c r="F209" s="36"/>
    </row>
    <row r="210" spans="1:6" s="35" customFormat="1" ht="21">
      <c r="A210" s="33"/>
      <c r="B210" s="33"/>
      <c r="C210" s="34"/>
      <c r="D210" s="34"/>
      <c r="E210" s="34"/>
      <c r="F210" s="36"/>
    </row>
    <row r="211" spans="1:6" s="35" customFormat="1" ht="21">
      <c r="A211" s="33"/>
      <c r="B211" s="33"/>
      <c r="C211" s="34"/>
      <c r="D211" s="34"/>
      <c r="E211" s="34"/>
      <c r="F211" s="36"/>
    </row>
    <row r="212" spans="1:6" s="35" customFormat="1" ht="21">
      <c r="A212" s="33"/>
      <c r="B212" s="33"/>
      <c r="C212" s="34"/>
      <c r="D212" s="34"/>
      <c r="E212" s="34"/>
      <c r="F212" s="36"/>
    </row>
    <row r="213" spans="1:6" s="35" customFormat="1" ht="21">
      <c r="A213" s="33"/>
      <c r="B213" s="33"/>
      <c r="C213" s="34"/>
      <c r="D213" s="34"/>
      <c r="E213" s="34"/>
      <c r="F213" s="36"/>
    </row>
    <row r="214" spans="1:6" s="35" customFormat="1" ht="21">
      <c r="A214" s="33"/>
      <c r="B214" s="33"/>
      <c r="C214" s="34"/>
      <c r="D214" s="34"/>
      <c r="E214" s="34"/>
      <c r="F214" s="36"/>
    </row>
    <row r="215" spans="1:6" s="35" customFormat="1" ht="21">
      <c r="A215" s="33"/>
      <c r="B215" s="33"/>
      <c r="C215" s="34"/>
      <c r="D215" s="34"/>
      <c r="E215" s="34"/>
      <c r="F215" s="36"/>
    </row>
    <row r="216" spans="1:6" s="35" customFormat="1" ht="21">
      <c r="A216" s="33"/>
      <c r="B216" s="33"/>
      <c r="C216" s="34"/>
      <c r="D216" s="34"/>
      <c r="E216" s="34"/>
      <c r="F216" s="36"/>
    </row>
    <row r="217" spans="1:6" s="35" customFormat="1" ht="21">
      <c r="A217" s="33"/>
      <c r="B217" s="33"/>
      <c r="C217" s="34"/>
      <c r="D217" s="34"/>
      <c r="E217" s="34"/>
      <c r="F217" s="36"/>
    </row>
    <row r="218" spans="1:6" s="35" customFormat="1" ht="21">
      <c r="A218" s="33"/>
      <c r="B218" s="33"/>
      <c r="C218" s="34"/>
      <c r="D218" s="34"/>
      <c r="E218" s="34"/>
      <c r="F218" s="36"/>
    </row>
    <row r="219" spans="1:6" s="35" customFormat="1" ht="21">
      <c r="A219" s="33"/>
      <c r="B219" s="33"/>
      <c r="C219" s="34"/>
      <c r="D219" s="34"/>
      <c r="E219" s="34"/>
      <c r="F219" s="36"/>
    </row>
    <row r="220" spans="1:6" s="35" customFormat="1" ht="21">
      <c r="A220" s="33"/>
      <c r="B220" s="33"/>
      <c r="C220" s="34"/>
      <c r="D220" s="34"/>
      <c r="E220" s="34"/>
      <c r="F220" s="36"/>
    </row>
    <row r="221" spans="1:6" s="35" customFormat="1" ht="21">
      <c r="A221" s="33"/>
      <c r="B221" s="33"/>
      <c r="C221" s="34"/>
      <c r="D221" s="34"/>
      <c r="E221" s="34"/>
      <c r="F221" s="36"/>
    </row>
    <row r="222" spans="1:6" s="35" customFormat="1" ht="21">
      <c r="A222" s="33"/>
      <c r="B222" s="33"/>
      <c r="C222" s="34"/>
      <c r="D222" s="34"/>
      <c r="E222" s="34"/>
      <c r="F222" s="36"/>
    </row>
    <row r="223" spans="1:6" s="35" customFormat="1" ht="21">
      <c r="A223" s="33"/>
      <c r="B223" s="33"/>
      <c r="C223" s="34"/>
      <c r="D223" s="34"/>
      <c r="E223" s="34"/>
      <c r="F223" s="36"/>
    </row>
    <row r="224" spans="1:6" s="35" customFormat="1" ht="21">
      <c r="A224" s="33"/>
      <c r="B224" s="33"/>
      <c r="C224" s="34"/>
      <c r="D224" s="34"/>
      <c r="E224" s="34"/>
      <c r="F224" s="36"/>
    </row>
    <row r="225" spans="1:6" s="35" customFormat="1" ht="21">
      <c r="A225" s="33"/>
      <c r="B225" s="33"/>
      <c r="C225" s="34"/>
      <c r="D225" s="34"/>
      <c r="E225" s="34"/>
      <c r="F225" s="36"/>
    </row>
    <row r="226" spans="1:6" s="35" customFormat="1" ht="21">
      <c r="A226" s="33"/>
      <c r="B226" s="33"/>
      <c r="C226" s="34"/>
      <c r="D226" s="34"/>
      <c r="E226" s="34"/>
      <c r="F226" s="36"/>
    </row>
    <row r="227" spans="1:6" s="35" customFormat="1" ht="21">
      <c r="A227" s="33"/>
      <c r="B227" s="33"/>
      <c r="C227" s="34"/>
      <c r="D227" s="34"/>
      <c r="E227" s="34"/>
      <c r="F227" s="36"/>
    </row>
    <row r="228" spans="1:6" s="35" customFormat="1" ht="21">
      <c r="A228" s="33"/>
      <c r="B228" s="33"/>
      <c r="C228" s="34"/>
      <c r="D228" s="34"/>
      <c r="E228" s="34"/>
      <c r="F228" s="36"/>
    </row>
    <row r="229" spans="1:6" s="35" customFormat="1" ht="21">
      <c r="A229" s="33"/>
      <c r="B229" s="33"/>
      <c r="C229" s="34"/>
      <c r="D229" s="34"/>
      <c r="E229" s="34"/>
      <c r="F229" s="36"/>
    </row>
    <row r="230" spans="1:6" s="35" customFormat="1" ht="21">
      <c r="A230" s="33"/>
      <c r="B230" s="33"/>
      <c r="C230" s="34"/>
      <c r="D230" s="34"/>
      <c r="E230" s="34"/>
      <c r="F230" s="36"/>
    </row>
    <row r="231" spans="1:6" s="35" customFormat="1" ht="21">
      <c r="A231" s="33"/>
      <c r="B231" s="33"/>
      <c r="C231" s="34"/>
      <c r="D231" s="34"/>
      <c r="E231" s="34"/>
      <c r="F231" s="36"/>
    </row>
    <row r="232" spans="1:6" s="35" customFormat="1" ht="21">
      <c r="A232" s="33"/>
      <c r="B232" s="33"/>
      <c r="C232" s="34"/>
      <c r="D232" s="34"/>
      <c r="E232" s="34"/>
      <c r="F232" s="36"/>
    </row>
    <row r="233" spans="1:6" s="35" customFormat="1" ht="21">
      <c r="A233" s="33"/>
      <c r="B233" s="33"/>
      <c r="C233" s="34"/>
      <c r="D233" s="34"/>
      <c r="E233" s="34"/>
      <c r="F233" s="36"/>
    </row>
    <row r="234" spans="1:6" s="35" customFormat="1" ht="21">
      <c r="A234" s="33"/>
      <c r="B234" s="33"/>
      <c r="C234" s="34"/>
      <c r="D234" s="34"/>
      <c r="E234" s="34"/>
      <c r="F234" s="36"/>
    </row>
    <row r="235" spans="1:6" s="35" customFormat="1" ht="21">
      <c r="A235" s="33"/>
      <c r="B235" s="33"/>
      <c r="C235" s="34"/>
      <c r="D235" s="34"/>
      <c r="E235" s="34"/>
      <c r="F235" s="36"/>
    </row>
    <row r="236" spans="1:6" s="35" customFormat="1" ht="21">
      <c r="A236" s="33"/>
      <c r="B236" s="33"/>
      <c r="C236" s="34"/>
      <c r="D236" s="34"/>
      <c r="E236" s="34"/>
      <c r="F236" s="36"/>
    </row>
    <row r="237" spans="1:6" s="35" customFormat="1" ht="21">
      <c r="A237" s="33"/>
      <c r="B237" s="33"/>
      <c r="C237" s="34"/>
      <c r="D237" s="34"/>
      <c r="E237" s="34"/>
      <c r="F237" s="36"/>
    </row>
    <row r="238" spans="1:6" s="35" customFormat="1" ht="21">
      <c r="A238" s="33"/>
      <c r="B238" s="33"/>
      <c r="C238" s="34"/>
      <c r="D238" s="34"/>
      <c r="E238" s="34"/>
      <c r="F238" s="36"/>
    </row>
    <row r="239" spans="1:6" s="35" customFormat="1" ht="21">
      <c r="A239" s="33"/>
      <c r="B239" s="33"/>
      <c r="C239" s="34"/>
      <c r="D239" s="34"/>
      <c r="E239" s="34"/>
      <c r="F239" s="36"/>
    </row>
    <row r="240" spans="1:6" s="35" customFormat="1" ht="21">
      <c r="A240" s="33"/>
      <c r="B240" s="33"/>
      <c r="C240" s="34"/>
      <c r="D240" s="34"/>
      <c r="E240" s="34"/>
      <c r="F240" s="36"/>
    </row>
    <row r="241" spans="1:6" s="35" customFormat="1" ht="21">
      <c r="A241" s="60"/>
      <c r="B241" s="60"/>
      <c r="C241" s="61"/>
      <c r="D241" s="61"/>
      <c r="E241" s="61"/>
      <c r="F241" s="62"/>
    </row>
    <row r="242" spans="1:6" s="35" customFormat="1" ht="21">
      <c r="A242" s="60"/>
      <c r="B242" s="60"/>
      <c r="C242" s="61"/>
      <c r="D242" s="61"/>
      <c r="E242" s="61"/>
      <c r="F242" s="62"/>
    </row>
    <row r="243" spans="1:6" s="35" customFormat="1" ht="21">
      <c r="A243" s="60"/>
      <c r="B243" s="60"/>
      <c r="C243" s="61"/>
      <c r="D243" s="61"/>
      <c r="E243" s="61"/>
      <c r="F243" s="62"/>
    </row>
    <row r="244" spans="1:6" s="35" customFormat="1" ht="21">
      <c r="A244" s="60"/>
      <c r="B244" s="60"/>
      <c r="C244" s="61"/>
      <c r="D244" s="61"/>
      <c r="E244" s="61"/>
      <c r="F244" s="62"/>
    </row>
    <row r="245" spans="1:6" s="35" customFormat="1" ht="21">
      <c r="A245" s="60"/>
      <c r="B245" s="60"/>
      <c r="C245" s="61"/>
      <c r="D245" s="61"/>
      <c r="E245" s="61"/>
      <c r="F245" s="62"/>
    </row>
    <row r="246" spans="1:6" s="35" customFormat="1" ht="21">
      <c r="A246" s="60"/>
      <c r="B246" s="60"/>
      <c r="C246" s="61"/>
      <c r="D246" s="61"/>
      <c r="E246" s="61"/>
      <c r="F246" s="62"/>
    </row>
    <row r="247" spans="1:6" s="35" customFormat="1" ht="21">
      <c r="A247" s="60"/>
      <c r="B247" s="60"/>
      <c r="C247" s="61"/>
      <c r="D247" s="61"/>
      <c r="E247" s="61"/>
      <c r="F247" s="62"/>
    </row>
    <row r="248" spans="1:6" s="35" customFormat="1" ht="21">
      <c r="A248" s="60"/>
      <c r="B248" s="60"/>
      <c r="C248" s="61"/>
      <c r="D248" s="61"/>
      <c r="E248" s="61"/>
      <c r="F248" s="62"/>
    </row>
    <row r="249" spans="1:6" s="35" customFormat="1" ht="21">
      <c r="A249" s="60"/>
      <c r="B249" s="60"/>
      <c r="C249" s="61"/>
      <c r="D249" s="61"/>
      <c r="E249" s="61"/>
      <c r="F249" s="62"/>
    </row>
    <row r="250" spans="1:6" s="35" customFormat="1" ht="21">
      <c r="A250" s="60"/>
      <c r="B250" s="60"/>
      <c r="C250" s="61"/>
      <c r="D250" s="61"/>
      <c r="E250" s="61"/>
      <c r="F250" s="62"/>
    </row>
    <row r="251" spans="1:6" s="35" customFormat="1" ht="21">
      <c r="A251" s="60"/>
      <c r="B251" s="60"/>
      <c r="C251" s="61"/>
      <c r="D251" s="61"/>
      <c r="E251" s="61"/>
      <c r="F251" s="62"/>
    </row>
    <row r="252" spans="1:6" s="35" customFormat="1" ht="21">
      <c r="A252" s="60"/>
      <c r="B252" s="60"/>
      <c r="C252" s="61"/>
      <c r="D252" s="61"/>
      <c r="E252" s="61"/>
      <c r="F252" s="62"/>
    </row>
    <row r="253" spans="1:6" s="35" customFormat="1" ht="21">
      <c r="A253" s="60"/>
      <c r="B253" s="60"/>
      <c r="C253" s="61"/>
      <c r="D253" s="61"/>
      <c r="E253" s="61"/>
      <c r="F253" s="62"/>
    </row>
    <row r="254" spans="1:6" s="35" customFormat="1" ht="21">
      <c r="A254" s="60"/>
      <c r="B254" s="60"/>
      <c r="C254" s="61"/>
      <c r="D254" s="61"/>
      <c r="E254" s="61"/>
      <c r="F254" s="62"/>
    </row>
    <row r="255" spans="1:6" s="35" customFormat="1" ht="21">
      <c r="A255" s="60"/>
      <c r="B255" s="60"/>
      <c r="C255" s="61"/>
      <c r="D255" s="61"/>
      <c r="E255" s="61"/>
      <c r="F255" s="62"/>
    </row>
    <row r="256" spans="1:6" s="35" customFormat="1" ht="21">
      <c r="A256" s="60"/>
      <c r="B256" s="60"/>
      <c r="C256" s="61"/>
      <c r="D256" s="61"/>
      <c r="E256" s="61"/>
      <c r="F256" s="62"/>
    </row>
    <row r="257" spans="1:6" s="35" customFormat="1" ht="21">
      <c r="A257" s="60"/>
      <c r="B257" s="60"/>
      <c r="C257" s="61"/>
      <c r="D257" s="61"/>
      <c r="E257" s="61"/>
      <c r="F257" s="62"/>
    </row>
    <row r="258" spans="1:6" s="35" customFormat="1" ht="21">
      <c r="A258" s="60"/>
      <c r="B258" s="60"/>
      <c r="C258" s="61"/>
      <c r="D258" s="61"/>
      <c r="E258" s="61"/>
      <c r="F258" s="62"/>
    </row>
    <row r="259" spans="1:6" s="35" customFormat="1" ht="21">
      <c r="A259" s="60"/>
      <c r="B259" s="60"/>
      <c r="C259" s="61"/>
      <c r="D259" s="61"/>
      <c r="E259" s="61"/>
      <c r="F259" s="62"/>
    </row>
    <row r="260" spans="1:6" s="35" customFormat="1" ht="21">
      <c r="A260" s="60"/>
      <c r="B260" s="60"/>
      <c r="C260" s="61"/>
      <c r="D260" s="61"/>
      <c r="E260" s="61"/>
      <c r="F260" s="62"/>
    </row>
    <row r="261" spans="1:6" s="35" customFormat="1" ht="21">
      <c r="A261" s="60"/>
      <c r="B261" s="60"/>
      <c r="C261" s="61"/>
      <c r="D261" s="61"/>
      <c r="E261" s="61"/>
      <c r="F261" s="62"/>
    </row>
    <row r="262" spans="1:6" s="35" customFormat="1" ht="21">
      <c r="A262" s="60"/>
      <c r="B262" s="60"/>
      <c r="C262" s="61"/>
      <c r="D262" s="61"/>
      <c r="E262" s="61"/>
      <c r="F262" s="62"/>
    </row>
    <row r="263" spans="1:6" s="35" customFormat="1" ht="21">
      <c r="A263" s="60"/>
      <c r="B263" s="60"/>
      <c r="C263" s="61"/>
      <c r="D263" s="61"/>
      <c r="E263" s="61"/>
      <c r="F263" s="62"/>
    </row>
    <row r="264" spans="1:6" s="35" customFormat="1" ht="21">
      <c r="A264" s="60"/>
      <c r="B264" s="60"/>
      <c r="C264" s="61"/>
      <c r="D264" s="61"/>
      <c r="E264" s="61"/>
      <c r="F264" s="62"/>
    </row>
    <row r="265" spans="1:6" s="35" customFormat="1" ht="21">
      <c r="A265" s="60"/>
      <c r="B265" s="60"/>
      <c r="C265" s="61"/>
      <c r="D265" s="61"/>
      <c r="E265" s="61"/>
      <c r="F265" s="62"/>
    </row>
    <row r="266" spans="1:6" s="35" customFormat="1" ht="21">
      <c r="A266" s="60"/>
      <c r="B266" s="60"/>
      <c r="C266" s="61"/>
      <c r="D266" s="61"/>
      <c r="E266" s="61"/>
      <c r="F266" s="62"/>
    </row>
    <row r="267" spans="1:6" s="35" customFormat="1" ht="21">
      <c r="A267" s="60"/>
      <c r="B267" s="60"/>
      <c r="C267" s="61"/>
      <c r="D267" s="61"/>
      <c r="E267" s="61"/>
      <c r="F267" s="62"/>
    </row>
    <row r="268" spans="1:6" s="35" customFormat="1" ht="21">
      <c r="A268" s="60"/>
      <c r="B268" s="60"/>
      <c r="C268" s="61"/>
      <c r="D268" s="61"/>
      <c r="E268" s="61"/>
      <c r="F268" s="62"/>
    </row>
    <row r="269" spans="1:6" s="35" customFormat="1" ht="21">
      <c r="A269" s="60"/>
      <c r="B269" s="60"/>
      <c r="C269" s="61"/>
      <c r="D269" s="61"/>
      <c r="E269" s="61"/>
      <c r="F269" s="62"/>
    </row>
    <row r="270" spans="1:6" s="35" customFormat="1" ht="21">
      <c r="A270" s="60"/>
      <c r="B270" s="60"/>
      <c r="C270" s="61"/>
      <c r="D270" s="61"/>
      <c r="E270" s="61"/>
      <c r="F270" s="62"/>
    </row>
    <row r="271" spans="1:6" s="35" customFormat="1" ht="21">
      <c r="A271" s="60"/>
      <c r="B271" s="60"/>
      <c r="C271" s="61"/>
      <c r="D271" s="61"/>
      <c r="E271" s="61"/>
      <c r="F271" s="62"/>
    </row>
    <row r="272" spans="1:6" s="35" customFormat="1" ht="21">
      <c r="A272" s="60"/>
      <c r="B272" s="60"/>
      <c r="C272" s="61"/>
      <c r="D272" s="61"/>
      <c r="E272" s="61"/>
      <c r="F272" s="62"/>
    </row>
    <row r="273" spans="1:6" s="35" customFormat="1" ht="21">
      <c r="A273" s="60"/>
      <c r="B273" s="60"/>
      <c r="C273" s="61"/>
      <c r="D273" s="61"/>
      <c r="E273" s="61"/>
      <c r="F273" s="62"/>
    </row>
    <row r="274" spans="1:6" s="35" customFormat="1" ht="21">
      <c r="A274" s="60"/>
      <c r="B274" s="60"/>
      <c r="C274" s="61"/>
      <c r="D274" s="61"/>
      <c r="E274" s="61"/>
      <c r="F274" s="62"/>
    </row>
    <row r="275" spans="1:6" s="35" customFormat="1" ht="21">
      <c r="A275" s="60"/>
      <c r="B275" s="60"/>
      <c r="C275" s="61"/>
      <c r="D275" s="61"/>
      <c r="E275" s="61"/>
      <c r="F275" s="62"/>
    </row>
    <row r="276" spans="1:6" s="35" customFormat="1" ht="21">
      <c r="A276" s="60"/>
      <c r="B276" s="60"/>
      <c r="C276" s="61"/>
      <c r="D276" s="61"/>
      <c r="E276" s="61"/>
      <c r="F276" s="62"/>
    </row>
    <row r="277" spans="1:6" s="35" customFormat="1" ht="21">
      <c r="A277" s="60"/>
      <c r="B277" s="60"/>
      <c r="C277" s="61"/>
      <c r="D277" s="61"/>
      <c r="E277" s="61"/>
      <c r="F277" s="62"/>
    </row>
    <row r="278" spans="1:6" s="35" customFormat="1" ht="21">
      <c r="A278" s="60"/>
      <c r="B278" s="60"/>
      <c r="C278" s="61"/>
      <c r="D278" s="61"/>
      <c r="E278" s="61"/>
      <c r="F278" s="62"/>
    </row>
    <row r="279" spans="1:6" s="35" customFormat="1" ht="21">
      <c r="A279" s="60"/>
      <c r="B279" s="60"/>
      <c r="C279" s="61"/>
      <c r="D279" s="61"/>
      <c r="E279" s="61"/>
      <c r="F279" s="62"/>
    </row>
    <row r="280" spans="1:6" s="35" customFormat="1" ht="21">
      <c r="A280" s="60"/>
      <c r="B280" s="60"/>
      <c r="C280" s="61"/>
      <c r="D280" s="61"/>
      <c r="E280" s="61"/>
      <c r="F280" s="62"/>
    </row>
    <row r="281" spans="1:6" s="35" customFormat="1" ht="21">
      <c r="A281" s="60"/>
      <c r="B281" s="60"/>
      <c r="C281" s="61"/>
      <c r="D281" s="61"/>
      <c r="E281" s="61"/>
      <c r="F281" s="62"/>
    </row>
    <row r="282" spans="1:6" s="35" customFormat="1" ht="21">
      <c r="A282" s="60"/>
      <c r="B282" s="60"/>
      <c r="C282" s="61"/>
      <c r="D282" s="61"/>
      <c r="E282" s="61"/>
      <c r="F282" s="62"/>
    </row>
    <row r="283" spans="1:6" s="35" customFormat="1" ht="21">
      <c r="A283" s="60"/>
      <c r="B283" s="60"/>
      <c r="C283" s="61"/>
      <c r="D283" s="61"/>
      <c r="E283" s="61"/>
      <c r="F283" s="62"/>
    </row>
    <row r="284" spans="1:6" s="35" customFormat="1" ht="21">
      <c r="A284" s="60"/>
      <c r="B284" s="60"/>
      <c r="C284" s="61"/>
      <c r="D284" s="61"/>
      <c r="E284" s="61"/>
      <c r="F284" s="62"/>
    </row>
    <row r="285" spans="1:6" s="35" customFormat="1" ht="21">
      <c r="A285" s="60"/>
      <c r="B285" s="60"/>
      <c r="C285" s="61"/>
      <c r="D285" s="61"/>
      <c r="E285" s="61"/>
      <c r="F285" s="62"/>
    </row>
    <row r="286" spans="1:6" s="35" customFormat="1" ht="21">
      <c r="A286" s="60"/>
      <c r="B286" s="60"/>
      <c r="C286" s="61"/>
      <c r="D286" s="61"/>
      <c r="E286" s="61"/>
      <c r="F286" s="62"/>
    </row>
    <row r="287" spans="1:6" s="35" customFormat="1" ht="21">
      <c r="A287" s="60"/>
      <c r="B287" s="60"/>
      <c r="C287" s="61"/>
      <c r="D287" s="61"/>
      <c r="E287" s="61"/>
      <c r="F287" s="62"/>
    </row>
    <row r="288" spans="1:6" s="35" customFormat="1" ht="21">
      <c r="A288" s="60"/>
      <c r="B288" s="60"/>
      <c r="C288" s="61"/>
      <c r="D288" s="61"/>
      <c r="E288" s="61"/>
      <c r="F288" s="62"/>
    </row>
    <row r="289" spans="1:6" s="35" customFormat="1" ht="21">
      <c r="A289" s="60"/>
      <c r="B289" s="60"/>
      <c r="C289" s="61"/>
      <c r="D289" s="61"/>
      <c r="E289" s="61"/>
      <c r="F289" s="62"/>
    </row>
    <row r="290" spans="1:6" s="35" customFormat="1" ht="21">
      <c r="A290" s="60"/>
      <c r="B290" s="60"/>
      <c r="C290" s="61"/>
      <c r="D290" s="61"/>
      <c r="E290" s="61"/>
      <c r="F290" s="62"/>
    </row>
    <row r="291" spans="1:6" s="35" customFormat="1" ht="21">
      <c r="A291" s="60"/>
      <c r="B291" s="60"/>
      <c r="C291" s="61"/>
      <c r="D291" s="61"/>
      <c r="E291" s="61"/>
      <c r="F291" s="62"/>
    </row>
    <row r="292" spans="1:6" s="35" customFormat="1" ht="21">
      <c r="A292" s="60"/>
      <c r="B292" s="60"/>
      <c r="C292" s="61"/>
      <c r="D292" s="61"/>
      <c r="E292" s="61"/>
      <c r="F292" s="62"/>
    </row>
    <row r="293" spans="1:6" s="35" customFormat="1" ht="21">
      <c r="A293" s="60"/>
      <c r="B293" s="60"/>
      <c r="C293" s="61"/>
      <c r="D293" s="61"/>
      <c r="E293" s="61"/>
      <c r="F293" s="62"/>
    </row>
    <row r="294" spans="1:6" s="35" customFormat="1" ht="21">
      <c r="A294" s="60"/>
      <c r="B294" s="60"/>
      <c r="C294" s="61"/>
      <c r="D294" s="61"/>
      <c r="E294" s="61"/>
      <c r="F294" s="62"/>
    </row>
    <row r="295" spans="1:6" s="35" customFormat="1" ht="21">
      <c r="A295" s="60"/>
      <c r="B295" s="60"/>
      <c r="C295" s="61"/>
      <c r="D295" s="61"/>
      <c r="E295" s="61"/>
      <c r="F295" s="62"/>
    </row>
    <row r="296" spans="1:6" s="35" customFormat="1" ht="21">
      <c r="A296" s="60"/>
      <c r="B296" s="60"/>
      <c r="C296" s="61"/>
      <c r="D296" s="61"/>
      <c r="E296" s="61"/>
      <c r="F296" s="62"/>
    </row>
    <row r="297" spans="1:6" s="35" customFormat="1" ht="21">
      <c r="A297" s="60"/>
      <c r="B297" s="60"/>
      <c r="C297" s="61"/>
      <c r="D297" s="61"/>
      <c r="E297" s="61"/>
      <c r="F297" s="62"/>
    </row>
    <row r="298" spans="1:6" s="35" customFormat="1" ht="21">
      <c r="A298" s="60"/>
      <c r="B298" s="60"/>
      <c r="C298" s="61"/>
      <c r="D298" s="61"/>
      <c r="E298" s="61"/>
      <c r="F298" s="62"/>
    </row>
    <row r="299" spans="1:6" s="35" customFormat="1" ht="21">
      <c r="A299" s="60"/>
      <c r="B299" s="60"/>
      <c r="C299" s="61"/>
      <c r="D299" s="61"/>
      <c r="E299" s="61"/>
      <c r="F299" s="62"/>
    </row>
    <row r="300" spans="1:6" s="35" customFormat="1" ht="21">
      <c r="A300" s="60"/>
      <c r="B300" s="60"/>
      <c r="C300" s="61"/>
      <c r="D300" s="61"/>
      <c r="E300" s="61"/>
      <c r="F300" s="62"/>
    </row>
    <row r="301" spans="1:6" s="35" customFormat="1" ht="21">
      <c r="A301" s="60"/>
      <c r="B301" s="60"/>
      <c r="C301" s="61"/>
      <c r="D301" s="61"/>
      <c r="E301" s="61"/>
      <c r="F301" s="62"/>
    </row>
    <row r="302" spans="1:6" s="35" customFormat="1" ht="21">
      <c r="A302" s="60"/>
      <c r="B302" s="60"/>
      <c r="C302" s="61"/>
      <c r="D302" s="61"/>
      <c r="E302" s="61"/>
      <c r="F302" s="62"/>
    </row>
    <row r="303" spans="1:6" s="35" customFormat="1" ht="21">
      <c r="A303" s="60"/>
      <c r="B303" s="60"/>
      <c r="C303" s="61"/>
      <c r="D303" s="61"/>
      <c r="E303" s="61"/>
      <c r="F303" s="62"/>
    </row>
    <row r="304" spans="1:6" s="35" customFormat="1" ht="21">
      <c r="A304" s="60"/>
      <c r="B304" s="60"/>
      <c r="C304" s="61"/>
      <c r="D304" s="61"/>
      <c r="E304" s="61"/>
      <c r="F304" s="62"/>
    </row>
    <row r="305" spans="1:6" s="35" customFormat="1" ht="21">
      <c r="A305" s="60"/>
      <c r="B305" s="60"/>
      <c r="C305" s="61"/>
      <c r="D305" s="61"/>
      <c r="E305" s="61"/>
      <c r="F305" s="62"/>
    </row>
    <row r="306" spans="1:6" s="35" customFormat="1" ht="21">
      <c r="A306" s="60"/>
      <c r="B306" s="60"/>
      <c r="C306" s="61"/>
      <c r="D306" s="61"/>
      <c r="E306" s="61"/>
      <c r="F306" s="62"/>
    </row>
    <row r="307" spans="1:6" s="35" customFormat="1" ht="21">
      <c r="A307" s="60"/>
      <c r="B307" s="60"/>
      <c r="C307" s="61"/>
      <c r="D307" s="61"/>
      <c r="E307" s="61"/>
      <c r="F307" s="62"/>
    </row>
    <row r="308" spans="1:6" s="35" customFormat="1" ht="21">
      <c r="A308" s="60"/>
      <c r="B308" s="60"/>
      <c r="C308" s="61"/>
      <c r="D308" s="61"/>
      <c r="E308" s="61"/>
      <c r="F308" s="62"/>
    </row>
    <row r="309" spans="1:6" s="35" customFormat="1" ht="21">
      <c r="A309" s="60"/>
      <c r="B309" s="60"/>
      <c r="C309" s="61"/>
      <c r="D309" s="61"/>
      <c r="E309" s="61"/>
      <c r="F309" s="62"/>
    </row>
    <row r="310" spans="1:6" s="35" customFormat="1" ht="21">
      <c r="A310" s="60"/>
      <c r="B310" s="60"/>
      <c r="C310" s="61"/>
      <c r="D310" s="61"/>
      <c r="E310" s="61"/>
      <c r="F310" s="62"/>
    </row>
    <row r="311" spans="1:6" s="35" customFormat="1" ht="21">
      <c r="A311" s="60"/>
      <c r="B311" s="60"/>
      <c r="C311" s="61"/>
      <c r="D311" s="61"/>
      <c r="E311" s="61"/>
      <c r="F311" s="62"/>
    </row>
    <row r="312" spans="1:6" s="35" customFormat="1" ht="21">
      <c r="A312" s="60"/>
      <c r="B312" s="60"/>
      <c r="C312" s="61"/>
      <c r="D312" s="61"/>
      <c r="E312" s="61"/>
      <c r="F312" s="62"/>
    </row>
    <row r="313" spans="1:6" s="35" customFormat="1" ht="21">
      <c r="A313" s="60"/>
      <c r="B313" s="60"/>
      <c r="C313" s="61"/>
      <c r="D313" s="61"/>
      <c r="E313" s="61"/>
      <c r="F313" s="62"/>
    </row>
    <row r="314" spans="1:6" s="35" customFormat="1" ht="21">
      <c r="A314" s="60"/>
      <c r="B314" s="60"/>
      <c r="C314" s="61"/>
      <c r="D314" s="61"/>
      <c r="E314" s="61"/>
      <c r="F314" s="62"/>
    </row>
    <row r="315" spans="1:6" s="35" customFormat="1" ht="21">
      <c r="A315" s="60"/>
      <c r="B315" s="60"/>
      <c r="C315" s="61"/>
      <c r="D315" s="61"/>
      <c r="E315" s="61"/>
      <c r="F315" s="62"/>
    </row>
    <row r="316" spans="1:6" s="35" customFormat="1" ht="21">
      <c r="A316" s="60"/>
      <c r="B316" s="60"/>
      <c r="C316" s="61"/>
      <c r="D316" s="61"/>
      <c r="E316" s="61"/>
      <c r="F316" s="62"/>
    </row>
    <row r="317" spans="1:6" s="35" customFormat="1" ht="21">
      <c r="A317" s="60"/>
      <c r="B317" s="60"/>
      <c r="C317" s="61"/>
      <c r="D317" s="61"/>
      <c r="E317" s="61"/>
      <c r="F317" s="62"/>
    </row>
    <row r="318" spans="1:6" s="35" customFormat="1" ht="21">
      <c r="A318" s="60"/>
      <c r="B318" s="60"/>
      <c r="C318" s="61"/>
      <c r="D318" s="61"/>
      <c r="E318" s="61"/>
      <c r="F318" s="62"/>
    </row>
    <row r="319" spans="1:6" s="35" customFormat="1" ht="21">
      <c r="A319" s="60"/>
      <c r="B319" s="60"/>
      <c r="C319" s="61"/>
      <c r="D319" s="61"/>
      <c r="E319" s="61"/>
      <c r="F319" s="62"/>
    </row>
    <row r="320" spans="1:6" s="35" customFormat="1" ht="21">
      <c r="A320" s="60"/>
      <c r="B320" s="60"/>
      <c r="C320" s="61"/>
      <c r="D320" s="61"/>
      <c r="E320" s="61"/>
      <c r="F320" s="62"/>
    </row>
    <row r="321" spans="1:6" s="35" customFormat="1" ht="21">
      <c r="A321" s="60"/>
      <c r="B321" s="60"/>
      <c r="C321" s="61"/>
      <c r="D321" s="61"/>
      <c r="E321" s="61"/>
      <c r="F321" s="62"/>
    </row>
    <row r="322" spans="1:6" s="35" customFormat="1" ht="21">
      <c r="A322" s="60"/>
      <c r="B322" s="60"/>
      <c r="C322" s="61"/>
      <c r="D322" s="61"/>
      <c r="E322" s="61"/>
      <c r="F322" s="62"/>
    </row>
    <row r="323" spans="1:6" s="35" customFormat="1" ht="21">
      <c r="A323" s="60"/>
      <c r="B323" s="60"/>
      <c r="C323" s="61"/>
      <c r="D323" s="61"/>
      <c r="E323" s="61"/>
      <c r="F323" s="62"/>
    </row>
  </sheetData>
  <sheetProtection/>
  <mergeCells count="2">
    <mergeCell ref="A11:F11"/>
    <mergeCell ref="A167:F167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5" r:id="rId1"/>
  <ignoredErrors>
    <ignoredError sqref="F38 F129:F130 F142:F143 F132 F7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2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61.875" style="63" customWidth="1"/>
    <col min="2" max="2" width="11.50390625" style="64" customWidth="1"/>
    <col min="3" max="3" width="13.125" style="64" customWidth="1"/>
    <col min="4" max="4" width="9.50390625" style="64" customWidth="1"/>
    <col min="5" max="5" width="19.625" style="65" customWidth="1"/>
    <col min="6" max="16384" width="9.125" style="66" customWidth="1"/>
  </cols>
  <sheetData>
    <row r="1" spans="1:5" s="35" customFormat="1" ht="24.75" customHeight="1">
      <c r="A1" s="33"/>
      <c r="B1" s="34"/>
      <c r="C1" s="67"/>
      <c r="D1" s="67"/>
      <c r="E1" s="20" t="s">
        <v>26</v>
      </c>
    </row>
    <row r="2" spans="1:5" s="35" customFormat="1" ht="21">
      <c r="A2" s="33"/>
      <c r="B2" s="34"/>
      <c r="C2" s="67"/>
      <c r="D2" s="67"/>
      <c r="E2" s="20" t="s">
        <v>269</v>
      </c>
    </row>
    <row r="3" spans="1:5" s="35" customFormat="1" ht="21">
      <c r="A3" s="33"/>
      <c r="B3" s="34"/>
      <c r="C3" s="67"/>
      <c r="D3" s="67"/>
      <c r="E3" s="20" t="s">
        <v>217</v>
      </c>
    </row>
    <row r="4" spans="1:5" s="35" customFormat="1" ht="21">
      <c r="A4" s="33"/>
      <c r="B4" s="34"/>
      <c r="C4" s="68"/>
      <c r="D4" s="68"/>
      <c r="E4" s="20" t="s">
        <v>17</v>
      </c>
    </row>
    <row r="5" spans="1:5" s="35" customFormat="1" ht="21">
      <c r="A5" s="33"/>
      <c r="B5" s="34"/>
      <c r="C5" s="67"/>
      <c r="D5" s="67"/>
      <c r="E5" s="20" t="s">
        <v>325</v>
      </c>
    </row>
    <row r="6" spans="1:5" s="35" customFormat="1" ht="21">
      <c r="A6" s="33"/>
      <c r="B6" s="34"/>
      <c r="C6" s="69"/>
      <c r="D6" s="70"/>
      <c r="E6" s="20" t="s">
        <v>24</v>
      </c>
    </row>
    <row r="7" spans="1:5" s="35" customFormat="1" ht="21">
      <c r="A7" s="33"/>
      <c r="B7" s="34"/>
      <c r="C7" s="69"/>
      <c r="D7" s="70"/>
      <c r="E7" s="20" t="s">
        <v>218</v>
      </c>
    </row>
    <row r="8" spans="1:5" s="35" customFormat="1" ht="21">
      <c r="A8" s="33"/>
      <c r="B8" s="34"/>
      <c r="C8" s="69"/>
      <c r="D8" s="70"/>
      <c r="E8" s="20" t="s">
        <v>48</v>
      </c>
    </row>
    <row r="9" spans="1:5" s="35" customFormat="1" ht="21">
      <c r="A9" s="33"/>
      <c r="B9" s="34"/>
      <c r="C9" s="69"/>
      <c r="D9" s="70"/>
      <c r="E9" s="20" t="s">
        <v>17</v>
      </c>
    </row>
    <row r="10" spans="1:5" s="35" customFormat="1" ht="10.5" customHeight="1">
      <c r="A10" s="33"/>
      <c r="B10" s="34"/>
      <c r="C10" s="34"/>
      <c r="D10" s="34"/>
      <c r="E10" s="36"/>
    </row>
    <row r="11" spans="1:5" s="35" customFormat="1" ht="54" customHeight="1">
      <c r="A11" s="105" t="s">
        <v>314</v>
      </c>
      <c r="B11" s="105"/>
      <c r="C11" s="105"/>
      <c r="D11" s="105"/>
      <c r="E11" s="105"/>
    </row>
    <row r="12" spans="1:5" s="35" customFormat="1" ht="21">
      <c r="A12" s="33"/>
      <c r="B12" s="34"/>
      <c r="C12" s="34"/>
      <c r="D12" s="34"/>
      <c r="E12" s="28" t="s">
        <v>25</v>
      </c>
    </row>
    <row r="13" spans="1:5" s="35" customFormat="1" ht="30.75">
      <c r="A13" s="37" t="s">
        <v>15</v>
      </c>
      <c r="B13" s="38" t="s">
        <v>22</v>
      </c>
      <c r="C13" s="38" t="s">
        <v>23</v>
      </c>
      <c r="D13" s="38" t="s">
        <v>123</v>
      </c>
      <c r="E13" s="71" t="s">
        <v>34</v>
      </c>
    </row>
    <row r="14" spans="1:5" s="35" customFormat="1" ht="21">
      <c r="A14" s="40">
        <v>1</v>
      </c>
      <c r="B14" s="41" t="s">
        <v>216</v>
      </c>
      <c r="C14" s="41" t="s">
        <v>163</v>
      </c>
      <c r="D14" s="41" t="s">
        <v>164</v>
      </c>
      <c r="E14" s="42">
        <v>5</v>
      </c>
    </row>
    <row r="15" spans="1:5" s="35" customFormat="1" ht="21">
      <c r="A15" s="43" t="s">
        <v>16</v>
      </c>
      <c r="B15" s="44"/>
      <c r="C15" s="44"/>
      <c r="D15" s="44"/>
      <c r="E15" s="45">
        <f>SUM(E16+E44+E51+E69+E83+E126+E141+E154+E149+E162)</f>
        <v>9052274.729999999</v>
      </c>
    </row>
    <row r="16" spans="1:5" s="35" customFormat="1" ht="21">
      <c r="A16" s="46" t="s">
        <v>19</v>
      </c>
      <c r="B16" s="47" t="s">
        <v>20</v>
      </c>
      <c r="C16" s="47"/>
      <c r="D16" s="47"/>
      <c r="E16" s="50">
        <f>SUM(E17+E20+E35+E32)</f>
        <v>3032107.88</v>
      </c>
    </row>
    <row r="17" spans="1:5" s="35" customFormat="1" ht="21">
      <c r="A17" s="48" t="s">
        <v>1</v>
      </c>
      <c r="B17" s="49" t="s">
        <v>0</v>
      </c>
      <c r="C17" s="49" t="s">
        <v>220</v>
      </c>
      <c r="D17" s="49"/>
      <c r="E17" s="50">
        <f>E18+E19</f>
        <v>1139644.98</v>
      </c>
    </row>
    <row r="18" spans="1:5" s="35" customFormat="1" ht="21">
      <c r="A18" s="51" t="s">
        <v>135</v>
      </c>
      <c r="B18" s="49" t="s">
        <v>0</v>
      </c>
      <c r="C18" s="49" t="s">
        <v>220</v>
      </c>
      <c r="D18" s="49" t="s">
        <v>77</v>
      </c>
      <c r="E18" s="50">
        <v>875417.31</v>
      </c>
    </row>
    <row r="19" spans="1:5" s="35" customFormat="1" ht="27">
      <c r="A19" s="51" t="s">
        <v>136</v>
      </c>
      <c r="B19" s="49" t="s">
        <v>0</v>
      </c>
      <c r="C19" s="49" t="s">
        <v>220</v>
      </c>
      <c r="D19" s="49" t="s">
        <v>134</v>
      </c>
      <c r="E19" s="50">
        <v>264227.67</v>
      </c>
    </row>
    <row r="20" spans="1:5" s="35" customFormat="1" ht="21">
      <c r="A20" s="51" t="s">
        <v>178</v>
      </c>
      <c r="B20" s="49" t="s">
        <v>61</v>
      </c>
      <c r="C20" s="49" t="s">
        <v>221</v>
      </c>
      <c r="D20" s="49"/>
      <c r="E20" s="50">
        <f>SUM(E21+E22+E23+E24+E25+E27+E28+E29+E30)+E26</f>
        <v>1813362.9</v>
      </c>
    </row>
    <row r="21" spans="1:5" s="35" customFormat="1" ht="21">
      <c r="A21" s="51" t="s">
        <v>135</v>
      </c>
      <c r="B21" s="49" t="s">
        <v>61</v>
      </c>
      <c r="C21" s="49" t="s">
        <v>221</v>
      </c>
      <c r="D21" s="49" t="s">
        <v>77</v>
      </c>
      <c r="E21" s="50">
        <v>1052746.48</v>
      </c>
    </row>
    <row r="22" spans="1:5" s="35" customFormat="1" ht="21">
      <c r="A22" s="51" t="s">
        <v>78</v>
      </c>
      <c r="B22" s="49" t="s">
        <v>61</v>
      </c>
      <c r="C22" s="49" t="s">
        <v>221</v>
      </c>
      <c r="D22" s="49" t="s">
        <v>79</v>
      </c>
      <c r="E22" s="50">
        <v>4200</v>
      </c>
    </row>
    <row r="23" spans="1:5" s="35" customFormat="1" ht="27">
      <c r="A23" s="51" t="s">
        <v>136</v>
      </c>
      <c r="B23" s="49" t="s">
        <v>61</v>
      </c>
      <c r="C23" s="49" t="s">
        <v>221</v>
      </c>
      <c r="D23" s="49" t="s">
        <v>134</v>
      </c>
      <c r="E23" s="50">
        <v>318732.31</v>
      </c>
    </row>
    <row r="24" spans="1:5" s="35" customFormat="1" ht="27">
      <c r="A24" s="51" t="s">
        <v>80</v>
      </c>
      <c r="B24" s="49" t="s">
        <v>61</v>
      </c>
      <c r="C24" s="49" t="s">
        <v>221</v>
      </c>
      <c r="D24" s="49" t="s">
        <v>81</v>
      </c>
      <c r="E24" s="50">
        <v>106692.22</v>
      </c>
    </row>
    <row r="25" spans="1:5" s="35" customFormat="1" ht="27">
      <c r="A25" s="51" t="s">
        <v>138</v>
      </c>
      <c r="B25" s="49" t="s">
        <v>61</v>
      </c>
      <c r="C25" s="49" t="s">
        <v>221</v>
      </c>
      <c r="D25" s="49" t="s">
        <v>73</v>
      </c>
      <c r="E25" s="50">
        <v>200159.15</v>
      </c>
    </row>
    <row r="26" spans="1:5" s="35" customFormat="1" ht="21">
      <c r="A26" s="51" t="s">
        <v>310</v>
      </c>
      <c r="B26" s="49" t="s">
        <v>61</v>
      </c>
      <c r="C26" s="49" t="s">
        <v>221</v>
      </c>
      <c r="D26" s="49" t="s">
        <v>309</v>
      </c>
      <c r="E26" s="50">
        <v>105265.74</v>
      </c>
    </row>
    <row r="27" spans="1:5" s="35" customFormat="1" ht="21">
      <c r="A27" s="51" t="s">
        <v>82</v>
      </c>
      <c r="B27" s="49" t="s">
        <v>61</v>
      </c>
      <c r="C27" s="49" t="s">
        <v>221</v>
      </c>
      <c r="D27" s="49" t="s">
        <v>83</v>
      </c>
      <c r="E27" s="50">
        <v>247</v>
      </c>
    </row>
    <row r="28" spans="1:5" s="35" customFormat="1" ht="21">
      <c r="A28" s="51" t="s">
        <v>137</v>
      </c>
      <c r="B28" s="49" t="s">
        <v>61</v>
      </c>
      <c r="C28" s="49" t="s">
        <v>221</v>
      </c>
      <c r="D28" s="49" t="s">
        <v>90</v>
      </c>
      <c r="E28" s="50">
        <v>4700</v>
      </c>
    </row>
    <row r="29" spans="1:5" s="35" customFormat="1" ht="21">
      <c r="A29" s="51" t="s">
        <v>238</v>
      </c>
      <c r="B29" s="49" t="s">
        <v>61</v>
      </c>
      <c r="C29" s="49" t="s">
        <v>221</v>
      </c>
      <c r="D29" s="49" t="s">
        <v>237</v>
      </c>
      <c r="E29" s="50">
        <v>20620</v>
      </c>
    </row>
    <row r="30" spans="1:5" s="35" customFormat="1" ht="27" hidden="1">
      <c r="A30" s="51" t="s">
        <v>300</v>
      </c>
      <c r="B30" s="49" t="s">
        <v>61</v>
      </c>
      <c r="C30" s="49" t="s">
        <v>299</v>
      </c>
      <c r="D30" s="49"/>
      <c r="E30" s="50">
        <f>E31</f>
        <v>0</v>
      </c>
    </row>
    <row r="31" spans="1:5" s="35" customFormat="1" ht="27" hidden="1">
      <c r="A31" s="51" t="s">
        <v>138</v>
      </c>
      <c r="B31" s="49" t="s">
        <v>61</v>
      </c>
      <c r="C31" s="49" t="s">
        <v>299</v>
      </c>
      <c r="D31" s="49" t="s">
        <v>73</v>
      </c>
      <c r="E31" s="50"/>
    </row>
    <row r="32" spans="1:5" s="35" customFormat="1" ht="21">
      <c r="A32" s="51" t="s">
        <v>239</v>
      </c>
      <c r="B32" s="49" t="s">
        <v>240</v>
      </c>
      <c r="C32" s="49"/>
      <c r="D32" s="49"/>
      <c r="E32" s="50">
        <f>E33</f>
        <v>63500</v>
      </c>
    </row>
    <row r="33" spans="1:5" s="35" customFormat="1" ht="27">
      <c r="A33" s="51" t="s">
        <v>241</v>
      </c>
      <c r="B33" s="49" t="s">
        <v>240</v>
      </c>
      <c r="C33" s="49" t="s">
        <v>242</v>
      </c>
      <c r="D33" s="49"/>
      <c r="E33" s="50">
        <f>E34</f>
        <v>63500</v>
      </c>
    </row>
    <row r="34" spans="1:5" s="35" customFormat="1" ht="21">
      <c r="A34" s="51" t="s">
        <v>243</v>
      </c>
      <c r="B34" s="49" t="s">
        <v>240</v>
      </c>
      <c r="C34" s="49" t="s">
        <v>242</v>
      </c>
      <c r="D34" s="49" t="s">
        <v>244</v>
      </c>
      <c r="E34" s="50">
        <v>63500</v>
      </c>
    </row>
    <row r="35" spans="1:5" s="35" customFormat="1" ht="21">
      <c r="A35" s="19" t="s">
        <v>127</v>
      </c>
      <c r="B35" s="49" t="s">
        <v>128</v>
      </c>
      <c r="C35" s="49"/>
      <c r="D35" s="49"/>
      <c r="E35" s="50">
        <f>E36</f>
        <v>15600</v>
      </c>
    </row>
    <row r="36" spans="1:5" s="35" customFormat="1" ht="54.75">
      <c r="A36" s="51" t="s">
        <v>191</v>
      </c>
      <c r="B36" s="49" t="s">
        <v>128</v>
      </c>
      <c r="C36" s="49" t="s">
        <v>190</v>
      </c>
      <c r="D36" s="49"/>
      <c r="E36" s="50">
        <f>E37</f>
        <v>15600</v>
      </c>
    </row>
    <row r="37" spans="1:5" s="35" customFormat="1" ht="41.25">
      <c r="A37" s="51" t="s">
        <v>189</v>
      </c>
      <c r="B37" s="49" t="s">
        <v>128</v>
      </c>
      <c r="C37" s="49" t="s">
        <v>188</v>
      </c>
      <c r="D37" s="49"/>
      <c r="E37" s="50">
        <f>E38+E40</f>
        <v>15600</v>
      </c>
    </row>
    <row r="38" spans="1:5" s="35" customFormat="1" ht="27" hidden="1">
      <c r="A38" s="51" t="s">
        <v>139</v>
      </c>
      <c r="B38" s="49" t="s">
        <v>128</v>
      </c>
      <c r="C38" s="49" t="s">
        <v>173</v>
      </c>
      <c r="D38" s="49"/>
      <c r="E38" s="50">
        <f>E39</f>
        <v>0</v>
      </c>
    </row>
    <row r="39" spans="1:5" s="35" customFormat="1" ht="27" hidden="1">
      <c r="A39" s="51" t="s">
        <v>138</v>
      </c>
      <c r="B39" s="49" t="s">
        <v>128</v>
      </c>
      <c r="C39" s="49" t="s">
        <v>173</v>
      </c>
      <c r="D39" s="49" t="s">
        <v>73</v>
      </c>
      <c r="E39" s="50"/>
    </row>
    <row r="40" spans="1:5" s="35" customFormat="1" ht="21">
      <c r="A40" s="51" t="s">
        <v>277</v>
      </c>
      <c r="B40" s="49" t="s">
        <v>128</v>
      </c>
      <c r="C40" s="49" t="s">
        <v>276</v>
      </c>
      <c r="D40" s="49"/>
      <c r="E40" s="50">
        <f>E41+E42+E43</f>
        <v>15600</v>
      </c>
    </row>
    <row r="41" spans="1:5" s="35" customFormat="1" ht="27" hidden="1">
      <c r="A41" s="51" t="s">
        <v>301</v>
      </c>
      <c r="B41" s="49" t="s">
        <v>128</v>
      </c>
      <c r="C41" s="49" t="s">
        <v>276</v>
      </c>
      <c r="D41" s="49" t="s">
        <v>263</v>
      </c>
      <c r="E41" s="50"/>
    </row>
    <row r="42" spans="1:5" s="35" customFormat="1" ht="27" hidden="1">
      <c r="A42" s="51" t="s">
        <v>138</v>
      </c>
      <c r="B42" s="49" t="s">
        <v>128</v>
      </c>
      <c r="C42" s="49" t="s">
        <v>276</v>
      </c>
      <c r="D42" s="49" t="s">
        <v>73</v>
      </c>
      <c r="E42" s="50"/>
    </row>
    <row r="43" spans="1:5" s="35" customFormat="1" ht="21">
      <c r="A43" s="51" t="s">
        <v>82</v>
      </c>
      <c r="B43" s="49" t="s">
        <v>128</v>
      </c>
      <c r="C43" s="49" t="s">
        <v>276</v>
      </c>
      <c r="D43" s="49" t="s">
        <v>83</v>
      </c>
      <c r="E43" s="50">
        <v>15600</v>
      </c>
    </row>
    <row r="44" spans="1:5" s="35" customFormat="1" ht="21">
      <c r="A44" s="46" t="s">
        <v>50</v>
      </c>
      <c r="B44" s="47" t="s">
        <v>51</v>
      </c>
      <c r="C44" s="47"/>
      <c r="D44" s="47"/>
      <c r="E44" s="50">
        <f>E45</f>
        <v>85200</v>
      </c>
    </row>
    <row r="45" spans="1:5" s="35" customFormat="1" ht="21">
      <c r="A45" s="48" t="s">
        <v>53</v>
      </c>
      <c r="B45" s="49" t="s">
        <v>52</v>
      </c>
      <c r="C45" s="49"/>
      <c r="D45" s="49"/>
      <c r="E45" s="50">
        <f>E46</f>
        <v>85200</v>
      </c>
    </row>
    <row r="46" spans="1:5" s="35" customFormat="1" ht="27">
      <c r="A46" s="48" t="s">
        <v>54</v>
      </c>
      <c r="B46" s="49" t="s">
        <v>52</v>
      </c>
      <c r="C46" s="49" t="s">
        <v>140</v>
      </c>
      <c r="D46" s="49"/>
      <c r="E46" s="50">
        <f>E47+E48+E49+E50</f>
        <v>85200</v>
      </c>
    </row>
    <row r="47" spans="1:5" s="35" customFormat="1" ht="21">
      <c r="A47" s="51" t="s">
        <v>135</v>
      </c>
      <c r="B47" s="49" t="s">
        <v>52</v>
      </c>
      <c r="C47" s="49" t="s">
        <v>140</v>
      </c>
      <c r="D47" s="49" t="s">
        <v>77</v>
      </c>
      <c r="E47" s="50">
        <v>55415.97</v>
      </c>
    </row>
    <row r="48" spans="1:5" s="35" customFormat="1" ht="27">
      <c r="A48" s="51" t="s">
        <v>136</v>
      </c>
      <c r="B48" s="49" t="s">
        <v>52</v>
      </c>
      <c r="C48" s="49" t="s">
        <v>140</v>
      </c>
      <c r="D48" s="49" t="s">
        <v>134</v>
      </c>
      <c r="E48" s="50">
        <v>16734.92</v>
      </c>
    </row>
    <row r="49" spans="1:5" s="35" customFormat="1" ht="27" hidden="1">
      <c r="A49" s="48" t="s">
        <v>80</v>
      </c>
      <c r="B49" s="49" t="s">
        <v>52</v>
      </c>
      <c r="C49" s="49" t="s">
        <v>140</v>
      </c>
      <c r="D49" s="49" t="s">
        <v>81</v>
      </c>
      <c r="E49" s="50"/>
    </row>
    <row r="50" spans="1:5" s="35" customFormat="1" ht="27">
      <c r="A50" s="51" t="s">
        <v>138</v>
      </c>
      <c r="B50" s="49" t="s">
        <v>52</v>
      </c>
      <c r="C50" s="49" t="s">
        <v>140</v>
      </c>
      <c r="D50" s="49" t="s">
        <v>73</v>
      </c>
      <c r="E50" s="50">
        <v>13049.11</v>
      </c>
    </row>
    <row r="51" spans="1:5" s="52" customFormat="1" ht="27.75" customHeight="1">
      <c r="A51" s="46" t="s">
        <v>153</v>
      </c>
      <c r="B51" s="47" t="s">
        <v>154</v>
      </c>
      <c r="C51" s="47"/>
      <c r="D51" s="47"/>
      <c r="E51" s="50">
        <f>E52+E56</f>
        <v>389230.9</v>
      </c>
    </row>
    <row r="52" spans="1:5" s="52" customFormat="1" ht="43.5" customHeight="1" hidden="1">
      <c r="A52" s="51" t="s">
        <v>255</v>
      </c>
      <c r="B52" s="49" t="s">
        <v>256</v>
      </c>
      <c r="C52" s="49"/>
      <c r="D52" s="49"/>
      <c r="E52" s="50">
        <f>E53</f>
        <v>0</v>
      </c>
    </row>
    <row r="53" spans="1:5" s="52" customFormat="1" ht="20.25" customHeight="1" hidden="1">
      <c r="A53" s="51" t="s">
        <v>93</v>
      </c>
      <c r="B53" s="49" t="s">
        <v>256</v>
      </c>
      <c r="C53" s="49" t="s">
        <v>257</v>
      </c>
      <c r="D53" s="49"/>
      <c r="E53" s="50">
        <f>E54</f>
        <v>0</v>
      </c>
    </row>
    <row r="54" spans="1:5" s="52" customFormat="1" ht="43.5" customHeight="1" hidden="1">
      <c r="A54" s="51" t="s">
        <v>258</v>
      </c>
      <c r="B54" s="49" t="s">
        <v>256</v>
      </c>
      <c r="C54" s="49" t="s">
        <v>259</v>
      </c>
      <c r="D54" s="49"/>
      <c r="E54" s="50">
        <f>E55</f>
        <v>0</v>
      </c>
    </row>
    <row r="55" spans="1:5" s="52" customFormat="1" ht="15.75" customHeight="1" hidden="1">
      <c r="A55" s="51" t="s">
        <v>260</v>
      </c>
      <c r="B55" s="49" t="s">
        <v>256</v>
      </c>
      <c r="C55" s="49" t="s">
        <v>259</v>
      </c>
      <c r="D55" s="49" t="s">
        <v>261</v>
      </c>
      <c r="E55" s="50"/>
    </row>
    <row r="56" spans="1:5" s="52" customFormat="1" ht="15" customHeight="1">
      <c r="A56" s="48" t="s">
        <v>155</v>
      </c>
      <c r="B56" s="49" t="s">
        <v>132</v>
      </c>
      <c r="C56" s="49"/>
      <c r="D56" s="49"/>
      <c r="E56" s="50">
        <f>SUM(E57)</f>
        <v>389230.9</v>
      </c>
    </row>
    <row r="57" spans="1:5" s="35" customFormat="1" ht="43.5" customHeight="1">
      <c r="A57" s="48" t="s">
        <v>180</v>
      </c>
      <c r="B57" s="49" t="s">
        <v>132</v>
      </c>
      <c r="C57" s="49" t="s">
        <v>141</v>
      </c>
      <c r="D57" s="49"/>
      <c r="E57" s="50">
        <f>E58+E62</f>
        <v>389230.9</v>
      </c>
    </row>
    <row r="58" spans="1:5" s="35" customFormat="1" ht="27">
      <c r="A58" s="48" t="s">
        <v>181</v>
      </c>
      <c r="B58" s="49" t="s">
        <v>132</v>
      </c>
      <c r="C58" s="49" t="s">
        <v>179</v>
      </c>
      <c r="D58" s="49"/>
      <c r="E58" s="50">
        <f>E59+E67</f>
        <v>129926.9</v>
      </c>
    </row>
    <row r="59" spans="1:5" s="35" customFormat="1" ht="27">
      <c r="A59" s="48" t="s">
        <v>143</v>
      </c>
      <c r="B59" s="49" t="s">
        <v>132</v>
      </c>
      <c r="C59" s="49" t="s">
        <v>152</v>
      </c>
      <c r="D59" s="49"/>
      <c r="E59" s="50">
        <f>E60+E61</f>
        <v>69926.9</v>
      </c>
    </row>
    <row r="60" spans="1:5" s="35" customFormat="1" ht="27">
      <c r="A60" s="51" t="s">
        <v>138</v>
      </c>
      <c r="B60" s="49" t="s">
        <v>132</v>
      </c>
      <c r="C60" s="49" t="s">
        <v>152</v>
      </c>
      <c r="D60" s="49" t="s">
        <v>73</v>
      </c>
      <c r="E60" s="50">
        <v>69926.9</v>
      </c>
    </row>
    <row r="61" spans="1:5" s="35" customFormat="1" ht="21" hidden="1">
      <c r="A61" s="51" t="s">
        <v>262</v>
      </c>
      <c r="B61" s="49" t="s">
        <v>132</v>
      </c>
      <c r="C61" s="49" t="s">
        <v>152</v>
      </c>
      <c r="D61" s="49" t="s">
        <v>90</v>
      </c>
      <c r="E61" s="50"/>
    </row>
    <row r="62" spans="1:5" s="35" customFormat="1" ht="27">
      <c r="A62" s="51" t="s">
        <v>182</v>
      </c>
      <c r="B62" s="49" t="s">
        <v>132</v>
      </c>
      <c r="C62" s="49" t="s">
        <v>183</v>
      </c>
      <c r="D62" s="49"/>
      <c r="E62" s="50">
        <f>E63+E65</f>
        <v>259304</v>
      </c>
    </row>
    <row r="63" spans="1:5" s="35" customFormat="1" ht="27">
      <c r="A63" s="48" t="s">
        <v>143</v>
      </c>
      <c r="B63" s="49" t="s">
        <v>132</v>
      </c>
      <c r="C63" s="49" t="s">
        <v>142</v>
      </c>
      <c r="D63" s="49"/>
      <c r="E63" s="50">
        <f>E64</f>
        <v>259304</v>
      </c>
    </row>
    <row r="64" spans="1:5" s="35" customFormat="1" ht="27">
      <c r="A64" s="51" t="s">
        <v>138</v>
      </c>
      <c r="B64" s="49" t="s">
        <v>132</v>
      </c>
      <c r="C64" s="49" t="s">
        <v>142</v>
      </c>
      <c r="D64" s="49" t="s">
        <v>73</v>
      </c>
      <c r="E64" s="50">
        <v>259304</v>
      </c>
    </row>
    <row r="65" spans="1:5" s="35" customFormat="1" ht="69">
      <c r="A65" s="51" t="s">
        <v>187</v>
      </c>
      <c r="B65" s="49" t="s">
        <v>132</v>
      </c>
      <c r="C65" s="49" t="s">
        <v>234</v>
      </c>
      <c r="D65" s="49"/>
      <c r="E65" s="50">
        <f>E66</f>
        <v>0</v>
      </c>
    </row>
    <row r="66" spans="1:5" s="35" customFormat="1" ht="27">
      <c r="A66" s="51" t="s">
        <v>138</v>
      </c>
      <c r="B66" s="49" t="s">
        <v>132</v>
      </c>
      <c r="C66" s="49" t="s">
        <v>234</v>
      </c>
      <c r="D66" s="49" t="s">
        <v>73</v>
      </c>
      <c r="E66" s="50"/>
    </row>
    <row r="67" spans="1:5" s="35" customFormat="1" ht="27">
      <c r="A67" s="51" t="s">
        <v>321</v>
      </c>
      <c r="B67" s="49" t="s">
        <v>132</v>
      </c>
      <c r="C67" s="49" t="s">
        <v>259</v>
      </c>
      <c r="D67" s="49"/>
      <c r="E67" s="50">
        <f>E68</f>
        <v>60000</v>
      </c>
    </row>
    <row r="68" spans="1:5" s="35" customFormat="1" ht="27">
      <c r="A68" s="51" t="s">
        <v>322</v>
      </c>
      <c r="B68" s="49" t="s">
        <v>132</v>
      </c>
      <c r="C68" s="49" t="s">
        <v>259</v>
      </c>
      <c r="D68" s="49" t="s">
        <v>261</v>
      </c>
      <c r="E68" s="50">
        <v>60000</v>
      </c>
    </row>
    <row r="69" spans="1:5" s="35" customFormat="1" ht="21">
      <c r="A69" s="72" t="s">
        <v>156</v>
      </c>
      <c r="B69" s="47" t="s">
        <v>157</v>
      </c>
      <c r="C69" s="47"/>
      <c r="D69" s="47"/>
      <c r="E69" s="50">
        <f>E70+E79</f>
        <v>2193721.68</v>
      </c>
    </row>
    <row r="70" spans="1:5" s="52" customFormat="1" ht="20.25">
      <c r="A70" s="48" t="s">
        <v>75</v>
      </c>
      <c r="B70" s="49" t="s">
        <v>74</v>
      </c>
      <c r="C70" s="49"/>
      <c r="D70" s="49"/>
      <c r="E70" s="50">
        <f>E71</f>
        <v>1998699.6800000002</v>
      </c>
    </row>
    <row r="71" spans="1:5" s="52" customFormat="1" ht="41.25">
      <c r="A71" s="51" t="s">
        <v>193</v>
      </c>
      <c r="B71" s="49" t="s">
        <v>74</v>
      </c>
      <c r="C71" s="49" t="s">
        <v>192</v>
      </c>
      <c r="D71" s="49"/>
      <c r="E71" s="50">
        <f>E72</f>
        <v>1998699.6800000002</v>
      </c>
    </row>
    <row r="72" spans="1:5" s="35" customFormat="1" ht="54.75">
      <c r="A72" s="51" t="s">
        <v>185</v>
      </c>
      <c r="B72" s="49" t="s">
        <v>74</v>
      </c>
      <c r="C72" s="49" t="s">
        <v>184</v>
      </c>
      <c r="D72" s="49"/>
      <c r="E72" s="50">
        <f>E73+E75+E77</f>
        <v>1998699.6800000002</v>
      </c>
    </row>
    <row r="73" spans="1:5" s="35" customFormat="1" ht="21">
      <c r="A73" s="51" t="s">
        <v>186</v>
      </c>
      <c r="B73" s="49" t="s">
        <v>74</v>
      </c>
      <c r="C73" s="49" t="s">
        <v>144</v>
      </c>
      <c r="D73" s="49"/>
      <c r="E73" s="50">
        <f>E74</f>
        <v>1241579</v>
      </c>
    </row>
    <row r="74" spans="1:5" s="35" customFormat="1" ht="27">
      <c r="A74" s="51" t="s">
        <v>138</v>
      </c>
      <c r="B74" s="49" t="s">
        <v>74</v>
      </c>
      <c r="C74" s="49" t="s">
        <v>144</v>
      </c>
      <c r="D74" s="49" t="s">
        <v>73</v>
      </c>
      <c r="E74" s="50">
        <v>1241579</v>
      </c>
    </row>
    <row r="75" spans="1:5" s="35" customFormat="1" ht="69">
      <c r="A75" s="51" t="s">
        <v>187</v>
      </c>
      <c r="B75" s="49" t="s">
        <v>74</v>
      </c>
      <c r="C75" s="49" t="s">
        <v>145</v>
      </c>
      <c r="D75" s="49"/>
      <c r="E75" s="50">
        <f>E76</f>
        <v>0</v>
      </c>
    </row>
    <row r="76" spans="1:5" s="35" customFormat="1" ht="27">
      <c r="A76" s="51" t="s">
        <v>138</v>
      </c>
      <c r="B76" s="49" t="s">
        <v>74</v>
      </c>
      <c r="C76" s="49" t="s">
        <v>145</v>
      </c>
      <c r="D76" s="49" t="s">
        <v>73</v>
      </c>
      <c r="E76" s="50"/>
    </row>
    <row r="77" spans="1:5" s="35" customFormat="1" ht="41.25">
      <c r="A77" s="51" t="s">
        <v>303</v>
      </c>
      <c r="B77" s="49" t="s">
        <v>74</v>
      </c>
      <c r="C77" s="49" t="s">
        <v>302</v>
      </c>
      <c r="D77" s="49"/>
      <c r="E77" s="50">
        <f>E78</f>
        <v>757120.68</v>
      </c>
    </row>
    <row r="78" spans="1:5" s="35" customFormat="1" ht="27">
      <c r="A78" s="51" t="s">
        <v>138</v>
      </c>
      <c r="B78" s="49" t="s">
        <v>74</v>
      </c>
      <c r="C78" s="49" t="s">
        <v>302</v>
      </c>
      <c r="D78" s="49" t="s">
        <v>73</v>
      </c>
      <c r="E78" s="50">
        <v>757120.68</v>
      </c>
    </row>
    <row r="79" spans="1:5" s="52" customFormat="1" ht="20.25">
      <c r="A79" s="51" t="s">
        <v>70</v>
      </c>
      <c r="B79" s="49" t="s">
        <v>71</v>
      </c>
      <c r="C79" s="49"/>
      <c r="D79" s="49"/>
      <c r="E79" s="50">
        <f>E80</f>
        <v>195022</v>
      </c>
    </row>
    <row r="80" spans="1:5" s="52" customFormat="1" ht="54.75">
      <c r="A80" s="51" t="s">
        <v>191</v>
      </c>
      <c r="B80" s="49" t="s">
        <v>71</v>
      </c>
      <c r="C80" s="49" t="s">
        <v>190</v>
      </c>
      <c r="D80" s="49"/>
      <c r="E80" s="50">
        <f>E81</f>
        <v>195022</v>
      </c>
    </row>
    <row r="81" spans="1:5" s="52" customFormat="1" ht="20.25">
      <c r="A81" s="51" t="s">
        <v>195</v>
      </c>
      <c r="B81" s="49" t="s">
        <v>71</v>
      </c>
      <c r="C81" s="49" t="s">
        <v>174</v>
      </c>
      <c r="D81" s="49"/>
      <c r="E81" s="50">
        <f>SUM(E82)</f>
        <v>195022</v>
      </c>
    </row>
    <row r="82" spans="1:5" s="52" customFormat="1" ht="27">
      <c r="A82" s="51" t="s">
        <v>138</v>
      </c>
      <c r="B82" s="49" t="s">
        <v>71</v>
      </c>
      <c r="C82" s="49" t="s">
        <v>174</v>
      </c>
      <c r="D82" s="49" t="s">
        <v>73</v>
      </c>
      <c r="E82" s="50">
        <v>195022</v>
      </c>
    </row>
    <row r="83" spans="1:5" s="35" customFormat="1" ht="21">
      <c r="A83" s="46" t="s">
        <v>27</v>
      </c>
      <c r="B83" s="47" t="s">
        <v>28</v>
      </c>
      <c r="C83" s="47"/>
      <c r="D83" s="47"/>
      <c r="E83" s="53">
        <f>E84+E89</f>
        <v>2673883.0300000003</v>
      </c>
    </row>
    <row r="84" spans="1:5" s="35" customFormat="1" ht="21">
      <c r="A84" s="48" t="s">
        <v>131</v>
      </c>
      <c r="B84" s="49" t="s">
        <v>29</v>
      </c>
      <c r="C84" s="49"/>
      <c r="D84" s="49"/>
      <c r="E84" s="53">
        <f>E87</f>
        <v>74252</v>
      </c>
    </row>
    <row r="85" spans="1:5" s="35" customFormat="1" ht="41.25">
      <c r="A85" s="51" t="s">
        <v>94</v>
      </c>
      <c r="B85" s="49" t="s">
        <v>29</v>
      </c>
      <c r="C85" s="49" t="s">
        <v>197</v>
      </c>
      <c r="D85" s="49"/>
      <c r="E85" s="53">
        <f>E86</f>
        <v>74252</v>
      </c>
    </row>
    <row r="86" spans="1:5" s="35" customFormat="1" ht="27">
      <c r="A86" s="51" t="s">
        <v>194</v>
      </c>
      <c r="B86" s="49" t="s">
        <v>29</v>
      </c>
      <c r="C86" s="49" t="s">
        <v>196</v>
      </c>
      <c r="D86" s="49"/>
      <c r="E86" s="53">
        <f>E87</f>
        <v>74252</v>
      </c>
    </row>
    <row r="87" spans="1:5" s="35" customFormat="1" ht="21">
      <c r="A87" s="51" t="s">
        <v>198</v>
      </c>
      <c r="B87" s="49" t="s">
        <v>29</v>
      </c>
      <c r="C87" s="49" t="s">
        <v>146</v>
      </c>
      <c r="D87" s="49"/>
      <c r="E87" s="53">
        <f>E88</f>
        <v>74252</v>
      </c>
    </row>
    <row r="88" spans="1:5" s="35" customFormat="1" ht="27">
      <c r="A88" s="51" t="s">
        <v>138</v>
      </c>
      <c r="B88" s="49" t="s">
        <v>29</v>
      </c>
      <c r="C88" s="49" t="s">
        <v>146</v>
      </c>
      <c r="D88" s="49" t="s">
        <v>73</v>
      </c>
      <c r="E88" s="53">
        <v>74252</v>
      </c>
    </row>
    <row r="89" spans="1:5" s="35" customFormat="1" ht="21">
      <c r="A89" s="51" t="s">
        <v>3</v>
      </c>
      <c r="B89" s="49" t="s">
        <v>2</v>
      </c>
      <c r="C89" s="49"/>
      <c r="D89" s="47"/>
      <c r="E89" s="53">
        <f>E90</f>
        <v>2599631.0300000003</v>
      </c>
    </row>
    <row r="90" spans="1:5" s="35" customFormat="1" ht="47.25" customHeight="1">
      <c r="A90" s="51" t="s">
        <v>177</v>
      </c>
      <c r="B90" s="49" t="s">
        <v>2</v>
      </c>
      <c r="C90" s="49" t="s">
        <v>202</v>
      </c>
      <c r="D90" s="47"/>
      <c r="E90" s="53">
        <f>E91+E99+E108</f>
        <v>2599631.0300000003</v>
      </c>
    </row>
    <row r="91" spans="1:5" s="35" customFormat="1" ht="34.5" customHeight="1">
      <c r="A91" s="51" t="s">
        <v>203</v>
      </c>
      <c r="B91" s="49" t="s">
        <v>2</v>
      </c>
      <c r="C91" s="49" t="s">
        <v>201</v>
      </c>
      <c r="D91" s="47"/>
      <c r="E91" s="53">
        <f>E92+E95+E97</f>
        <v>589170.25</v>
      </c>
    </row>
    <row r="92" spans="1:5" s="35" customFormat="1" ht="21">
      <c r="A92" s="51" t="s">
        <v>176</v>
      </c>
      <c r="B92" s="49" t="s">
        <v>2</v>
      </c>
      <c r="C92" s="49" t="s">
        <v>147</v>
      </c>
      <c r="D92" s="47"/>
      <c r="E92" s="53">
        <f>SUM(E93:E94)</f>
        <v>243570.25</v>
      </c>
    </row>
    <row r="93" spans="1:5" s="35" customFormat="1" ht="27">
      <c r="A93" s="51" t="s">
        <v>138</v>
      </c>
      <c r="B93" s="49" t="s">
        <v>2</v>
      </c>
      <c r="C93" s="49" t="s">
        <v>147</v>
      </c>
      <c r="D93" s="49" t="s">
        <v>73</v>
      </c>
      <c r="E93" s="53">
        <v>243570.25</v>
      </c>
    </row>
    <row r="94" spans="1:5" s="35" customFormat="1" ht="21" hidden="1">
      <c r="A94" s="51" t="s">
        <v>305</v>
      </c>
      <c r="B94" s="49" t="s">
        <v>2</v>
      </c>
      <c r="C94" s="49" t="s">
        <v>147</v>
      </c>
      <c r="D94" s="49" t="s">
        <v>304</v>
      </c>
      <c r="E94" s="53"/>
    </row>
    <row r="95" spans="1:5" s="35" customFormat="1" ht="69">
      <c r="A95" s="102" t="s">
        <v>320</v>
      </c>
      <c r="B95" s="49" t="s">
        <v>2</v>
      </c>
      <c r="C95" s="49" t="s">
        <v>148</v>
      </c>
      <c r="D95" s="49"/>
      <c r="E95" s="53">
        <f>E96</f>
        <v>149800</v>
      </c>
    </row>
    <row r="96" spans="1:5" s="35" customFormat="1" ht="27">
      <c r="A96" s="51" t="s">
        <v>138</v>
      </c>
      <c r="B96" s="49" t="s">
        <v>2</v>
      </c>
      <c r="C96" s="49" t="s">
        <v>148</v>
      </c>
      <c r="D96" s="49" t="s">
        <v>73</v>
      </c>
      <c r="E96" s="53">
        <v>149800</v>
      </c>
    </row>
    <row r="97" spans="1:5" s="35" customFormat="1" ht="41.25">
      <c r="A97" s="51" t="s">
        <v>278</v>
      </c>
      <c r="B97" s="49" t="s">
        <v>2</v>
      </c>
      <c r="C97" s="49" t="s">
        <v>279</v>
      </c>
      <c r="D97" s="49"/>
      <c r="E97" s="53">
        <f>E98</f>
        <v>195800</v>
      </c>
    </row>
    <row r="98" spans="1:5" s="35" customFormat="1" ht="27">
      <c r="A98" s="51" t="s">
        <v>138</v>
      </c>
      <c r="B98" s="49" t="s">
        <v>2</v>
      </c>
      <c r="C98" s="49" t="s">
        <v>279</v>
      </c>
      <c r="D98" s="49" t="s">
        <v>73</v>
      </c>
      <c r="E98" s="53">
        <v>195800</v>
      </c>
    </row>
    <row r="99" spans="1:5" s="35" customFormat="1" ht="27">
      <c r="A99" s="51" t="s">
        <v>205</v>
      </c>
      <c r="B99" s="49" t="s">
        <v>2</v>
      </c>
      <c r="C99" s="49" t="s">
        <v>204</v>
      </c>
      <c r="D99" s="49"/>
      <c r="E99" s="53">
        <f>E100+E106</f>
        <v>1292398.78</v>
      </c>
    </row>
    <row r="100" spans="1:5" s="35" customFormat="1" ht="21">
      <c r="A100" s="51" t="s">
        <v>176</v>
      </c>
      <c r="B100" s="49" t="s">
        <v>2</v>
      </c>
      <c r="C100" s="49" t="s">
        <v>175</v>
      </c>
      <c r="D100" s="49"/>
      <c r="E100" s="53">
        <f>E101+E102+E104+E103+E105</f>
        <v>1124053.46</v>
      </c>
    </row>
    <row r="101" spans="1:5" s="35" customFormat="1" ht="27" hidden="1">
      <c r="A101" s="91" t="s">
        <v>264</v>
      </c>
      <c r="B101" s="49" t="s">
        <v>2</v>
      </c>
      <c r="C101" s="49" t="s">
        <v>175</v>
      </c>
      <c r="D101" s="49" t="s">
        <v>263</v>
      </c>
      <c r="E101" s="53"/>
    </row>
    <row r="102" spans="1:5" s="35" customFormat="1" ht="27">
      <c r="A102" s="51" t="s">
        <v>138</v>
      </c>
      <c r="B102" s="49" t="s">
        <v>2</v>
      </c>
      <c r="C102" s="49" t="s">
        <v>175</v>
      </c>
      <c r="D102" s="49" t="s">
        <v>73</v>
      </c>
      <c r="E102" s="53">
        <v>266647.93</v>
      </c>
    </row>
    <row r="103" spans="1:5" s="35" customFormat="1" ht="21">
      <c r="A103" s="51" t="s">
        <v>310</v>
      </c>
      <c r="B103" s="49" t="s">
        <v>2</v>
      </c>
      <c r="C103" s="49" t="s">
        <v>175</v>
      </c>
      <c r="D103" s="49" t="s">
        <v>309</v>
      </c>
      <c r="E103" s="53">
        <v>833305.78</v>
      </c>
    </row>
    <row r="104" spans="1:5" s="35" customFormat="1" ht="27">
      <c r="A104" s="51" t="s">
        <v>281</v>
      </c>
      <c r="B104" s="49" t="s">
        <v>2</v>
      </c>
      <c r="C104" s="49" t="s">
        <v>175</v>
      </c>
      <c r="D104" s="49" t="s">
        <v>280</v>
      </c>
      <c r="E104" s="53"/>
    </row>
    <row r="105" spans="1:5" s="35" customFormat="1" ht="21">
      <c r="A105" s="51" t="s">
        <v>238</v>
      </c>
      <c r="B105" s="49" t="s">
        <v>2</v>
      </c>
      <c r="C105" s="49" t="s">
        <v>175</v>
      </c>
      <c r="D105" s="49" t="s">
        <v>237</v>
      </c>
      <c r="E105" s="53">
        <v>24099.75</v>
      </c>
    </row>
    <row r="106" spans="1:5" s="35" customFormat="1" ht="69">
      <c r="A106" s="51" t="s">
        <v>187</v>
      </c>
      <c r="B106" s="49" t="s">
        <v>2</v>
      </c>
      <c r="C106" s="49" t="s">
        <v>265</v>
      </c>
      <c r="D106" s="49"/>
      <c r="E106" s="53">
        <f>E107</f>
        <v>168345.32</v>
      </c>
    </row>
    <row r="107" spans="1:5" s="35" customFormat="1" ht="27">
      <c r="A107" s="51" t="s">
        <v>138</v>
      </c>
      <c r="B107" s="49" t="s">
        <v>2</v>
      </c>
      <c r="C107" s="49" t="s">
        <v>265</v>
      </c>
      <c r="D107" s="49" t="s">
        <v>73</v>
      </c>
      <c r="E107" s="53">
        <v>168345.32</v>
      </c>
    </row>
    <row r="108" spans="1:5" s="35" customFormat="1" ht="27">
      <c r="A108" s="48" t="s">
        <v>208</v>
      </c>
      <c r="B108" s="49" t="s">
        <v>2</v>
      </c>
      <c r="C108" s="49" t="s">
        <v>207</v>
      </c>
      <c r="D108" s="49"/>
      <c r="E108" s="53">
        <f>E109+E112+E115+E118</f>
        <v>718062</v>
      </c>
    </row>
    <row r="109" spans="1:5" s="35" customFormat="1" ht="21">
      <c r="A109" s="48" t="s">
        <v>149</v>
      </c>
      <c r="B109" s="49" t="s">
        <v>2</v>
      </c>
      <c r="C109" s="49" t="s">
        <v>206</v>
      </c>
      <c r="D109" s="49"/>
      <c r="E109" s="53">
        <f>E110+E111</f>
        <v>19002</v>
      </c>
    </row>
    <row r="110" spans="1:5" s="35" customFormat="1" ht="27">
      <c r="A110" s="51" t="s">
        <v>138</v>
      </c>
      <c r="B110" s="49" t="s">
        <v>2</v>
      </c>
      <c r="C110" s="49" t="s">
        <v>206</v>
      </c>
      <c r="D110" s="49" t="s">
        <v>73</v>
      </c>
      <c r="E110" s="53">
        <v>19002</v>
      </c>
    </row>
    <row r="111" spans="1:5" s="35" customFormat="1" ht="21">
      <c r="A111" s="51" t="s">
        <v>238</v>
      </c>
      <c r="B111" s="49" t="s">
        <v>2</v>
      </c>
      <c r="C111" s="49" t="s">
        <v>206</v>
      </c>
      <c r="D111" s="49" t="s">
        <v>237</v>
      </c>
      <c r="E111" s="53"/>
    </row>
    <row r="112" spans="1:5" s="35" customFormat="1" ht="27">
      <c r="A112" s="51" t="s">
        <v>291</v>
      </c>
      <c r="B112" s="49" t="s">
        <v>2</v>
      </c>
      <c r="C112" s="49" t="s">
        <v>292</v>
      </c>
      <c r="D112" s="49"/>
      <c r="E112" s="53">
        <f>E113+E114</f>
        <v>595060</v>
      </c>
    </row>
    <row r="113" spans="1:5" s="35" customFormat="1" ht="27" hidden="1">
      <c r="A113" s="51" t="s">
        <v>301</v>
      </c>
      <c r="B113" s="49" t="s">
        <v>2</v>
      </c>
      <c r="C113" s="49" t="s">
        <v>292</v>
      </c>
      <c r="D113" s="49" t="s">
        <v>263</v>
      </c>
      <c r="E113" s="53"/>
    </row>
    <row r="114" spans="1:5" s="35" customFormat="1" ht="27">
      <c r="A114" s="51" t="s">
        <v>138</v>
      </c>
      <c r="B114" s="49" t="s">
        <v>2</v>
      </c>
      <c r="C114" s="49" t="s">
        <v>292</v>
      </c>
      <c r="D114" s="49" t="s">
        <v>73</v>
      </c>
      <c r="E114" s="53">
        <v>595060</v>
      </c>
    </row>
    <row r="115" spans="1:5" s="35" customFormat="1" ht="41.25">
      <c r="A115" s="51" t="s">
        <v>293</v>
      </c>
      <c r="B115" s="49" t="s">
        <v>2</v>
      </c>
      <c r="C115" s="49" t="s">
        <v>294</v>
      </c>
      <c r="D115" s="49"/>
      <c r="E115" s="53">
        <f>E116+E117</f>
        <v>52000</v>
      </c>
    </row>
    <row r="116" spans="1:5" s="35" customFormat="1" ht="27" hidden="1">
      <c r="A116" s="51" t="s">
        <v>301</v>
      </c>
      <c r="B116" s="49" t="s">
        <v>2</v>
      </c>
      <c r="C116" s="49" t="s">
        <v>294</v>
      </c>
      <c r="D116" s="49" t="s">
        <v>263</v>
      </c>
      <c r="E116" s="53"/>
    </row>
    <row r="117" spans="1:5" s="35" customFormat="1" ht="27">
      <c r="A117" s="51" t="s">
        <v>138</v>
      </c>
      <c r="B117" s="49" t="s">
        <v>2</v>
      </c>
      <c r="C117" s="49" t="s">
        <v>294</v>
      </c>
      <c r="D117" s="49" t="s">
        <v>73</v>
      </c>
      <c r="E117" s="53">
        <v>52000</v>
      </c>
    </row>
    <row r="118" spans="1:5" s="35" customFormat="1" ht="41.25">
      <c r="A118" s="51" t="s">
        <v>295</v>
      </c>
      <c r="B118" s="49" t="s">
        <v>2</v>
      </c>
      <c r="C118" s="49" t="s">
        <v>296</v>
      </c>
      <c r="D118" s="49"/>
      <c r="E118" s="53">
        <f>E119+E120</f>
        <v>52000</v>
      </c>
    </row>
    <row r="119" spans="1:5" s="35" customFormat="1" ht="27" hidden="1">
      <c r="A119" s="51" t="s">
        <v>301</v>
      </c>
      <c r="B119" s="49" t="s">
        <v>2</v>
      </c>
      <c r="C119" s="49" t="s">
        <v>296</v>
      </c>
      <c r="D119" s="49" t="s">
        <v>263</v>
      </c>
      <c r="E119" s="53"/>
    </row>
    <row r="120" spans="1:5" s="35" customFormat="1" ht="27">
      <c r="A120" s="51" t="s">
        <v>138</v>
      </c>
      <c r="B120" s="49" t="s">
        <v>2</v>
      </c>
      <c r="C120" s="49" t="s">
        <v>296</v>
      </c>
      <c r="D120" s="49" t="s">
        <v>73</v>
      </c>
      <c r="E120" s="53">
        <v>52000</v>
      </c>
    </row>
    <row r="121" spans="1:5" s="35" customFormat="1" ht="21" hidden="1">
      <c r="A121" s="51" t="s">
        <v>210</v>
      </c>
      <c r="B121" s="49" t="s">
        <v>209</v>
      </c>
      <c r="C121" s="49"/>
      <c r="D121" s="49"/>
      <c r="E121" s="53">
        <f>E122</f>
        <v>0</v>
      </c>
    </row>
    <row r="122" spans="1:5" s="35" customFormat="1" ht="46.5" customHeight="1" hidden="1">
      <c r="A122" s="51" t="s">
        <v>177</v>
      </c>
      <c r="B122" s="49" t="s">
        <v>209</v>
      </c>
      <c r="C122" s="49" t="s">
        <v>202</v>
      </c>
      <c r="D122" s="49"/>
      <c r="E122" s="53">
        <f>E123</f>
        <v>0</v>
      </c>
    </row>
    <row r="123" spans="1:5" s="35" customFormat="1" ht="27" hidden="1">
      <c r="A123" s="51" t="s">
        <v>203</v>
      </c>
      <c r="B123" s="49" t="s">
        <v>209</v>
      </c>
      <c r="C123" s="49" t="s">
        <v>201</v>
      </c>
      <c r="D123" s="49"/>
      <c r="E123" s="53">
        <f>E124</f>
        <v>0</v>
      </c>
    </row>
    <row r="124" spans="1:5" s="35" customFormat="1" ht="69" hidden="1">
      <c r="A124" s="51" t="s">
        <v>187</v>
      </c>
      <c r="B124" s="49" t="s">
        <v>209</v>
      </c>
      <c r="C124" s="49" t="s">
        <v>148</v>
      </c>
      <c r="D124" s="49"/>
      <c r="E124" s="53">
        <f>E125</f>
        <v>0</v>
      </c>
    </row>
    <row r="125" spans="1:5" s="35" customFormat="1" ht="27" hidden="1">
      <c r="A125" s="51" t="s">
        <v>138</v>
      </c>
      <c r="B125" s="49" t="s">
        <v>209</v>
      </c>
      <c r="C125" s="49" t="s">
        <v>148</v>
      </c>
      <c r="D125" s="49" t="s">
        <v>73</v>
      </c>
      <c r="E125" s="53"/>
    </row>
    <row r="126" spans="1:5" s="35" customFormat="1" ht="21">
      <c r="A126" s="87" t="s">
        <v>245</v>
      </c>
      <c r="B126" s="88" t="s">
        <v>246</v>
      </c>
      <c r="C126" s="89"/>
      <c r="D126" s="90"/>
      <c r="E126" s="53">
        <f>E127</f>
        <v>239049.66999999998</v>
      </c>
    </row>
    <row r="127" spans="1:5" s="35" customFormat="1" ht="21">
      <c r="A127" s="51" t="s">
        <v>247</v>
      </c>
      <c r="B127" s="49" t="s">
        <v>248</v>
      </c>
      <c r="C127" s="49" t="s">
        <v>202</v>
      </c>
      <c r="D127" s="90"/>
      <c r="E127" s="53">
        <f>E128</f>
        <v>239049.66999999998</v>
      </c>
    </row>
    <row r="128" spans="1:5" s="35" customFormat="1" ht="41.25">
      <c r="A128" s="51" t="s">
        <v>177</v>
      </c>
      <c r="B128" s="49" t="s">
        <v>248</v>
      </c>
      <c r="C128" s="49" t="s">
        <v>201</v>
      </c>
      <c r="D128" s="90"/>
      <c r="E128" s="53">
        <f>E129+E131+E133+E135+E137+E139</f>
        <v>239049.66999999998</v>
      </c>
    </row>
    <row r="129" spans="1:5" s="35" customFormat="1" ht="21">
      <c r="A129" s="48" t="s">
        <v>266</v>
      </c>
      <c r="B129" s="49" t="s">
        <v>248</v>
      </c>
      <c r="C129" s="49" t="s">
        <v>267</v>
      </c>
      <c r="D129" s="90"/>
      <c r="E129" s="53">
        <f>E130</f>
        <v>57194.99</v>
      </c>
    </row>
    <row r="130" spans="1:5" s="35" customFormat="1" ht="27">
      <c r="A130" s="48" t="s">
        <v>249</v>
      </c>
      <c r="B130" s="49" t="s">
        <v>248</v>
      </c>
      <c r="C130" s="49" t="s">
        <v>267</v>
      </c>
      <c r="D130" s="49" t="s">
        <v>73</v>
      </c>
      <c r="E130" s="53">
        <v>57194.99</v>
      </c>
    </row>
    <row r="131" spans="1:5" s="52" customFormat="1" ht="69">
      <c r="A131" s="48" t="s">
        <v>187</v>
      </c>
      <c r="B131" s="49" t="s">
        <v>248</v>
      </c>
      <c r="C131" s="49" t="s">
        <v>148</v>
      </c>
      <c r="D131" s="49"/>
      <c r="E131" s="53">
        <f>E132</f>
        <v>181854.68</v>
      </c>
    </row>
    <row r="132" spans="1:5" s="52" customFormat="1" ht="27">
      <c r="A132" s="48" t="s">
        <v>249</v>
      </c>
      <c r="B132" s="49" t="s">
        <v>248</v>
      </c>
      <c r="C132" s="49" t="s">
        <v>148</v>
      </c>
      <c r="D132" s="49" t="s">
        <v>73</v>
      </c>
      <c r="E132" s="53">
        <v>181854.68</v>
      </c>
    </row>
    <row r="133" spans="1:5" s="52" customFormat="1" ht="20.25" hidden="1">
      <c r="A133" s="48" t="s">
        <v>266</v>
      </c>
      <c r="B133" s="49" t="s">
        <v>248</v>
      </c>
      <c r="C133" s="49" t="s">
        <v>306</v>
      </c>
      <c r="D133" s="49"/>
      <c r="E133" s="53">
        <f>E134</f>
        <v>0</v>
      </c>
    </row>
    <row r="134" spans="1:5" s="52" customFormat="1" ht="27" hidden="1">
      <c r="A134" s="48" t="s">
        <v>249</v>
      </c>
      <c r="B134" s="49" t="s">
        <v>248</v>
      </c>
      <c r="C134" s="49" t="s">
        <v>306</v>
      </c>
      <c r="D134" s="49" t="s">
        <v>73</v>
      </c>
      <c r="E134" s="53"/>
    </row>
    <row r="135" spans="1:5" s="52" customFormat="1" ht="27" hidden="1">
      <c r="A135" s="51" t="s">
        <v>291</v>
      </c>
      <c r="B135" s="49" t="s">
        <v>248</v>
      </c>
      <c r="C135" s="49" t="s">
        <v>292</v>
      </c>
      <c r="D135" s="49"/>
      <c r="E135" s="53">
        <f>E136</f>
        <v>0</v>
      </c>
    </row>
    <row r="136" spans="1:5" s="52" customFormat="1" ht="27" hidden="1">
      <c r="A136" s="48" t="s">
        <v>249</v>
      </c>
      <c r="B136" s="49" t="s">
        <v>248</v>
      </c>
      <c r="C136" s="49" t="s">
        <v>292</v>
      </c>
      <c r="D136" s="49" t="s">
        <v>73</v>
      </c>
      <c r="E136" s="53"/>
    </row>
    <row r="137" spans="1:5" s="52" customFormat="1" ht="41.25" hidden="1">
      <c r="A137" s="51" t="s">
        <v>293</v>
      </c>
      <c r="B137" s="49" t="s">
        <v>248</v>
      </c>
      <c r="C137" s="49" t="s">
        <v>294</v>
      </c>
      <c r="D137" s="49"/>
      <c r="E137" s="53">
        <f>E138</f>
        <v>0</v>
      </c>
    </row>
    <row r="138" spans="1:5" s="52" customFormat="1" ht="27" hidden="1">
      <c r="A138" s="48" t="s">
        <v>249</v>
      </c>
      <c r="B138" s="49" t="s">
        <v>248</v>
      </c>
      <c r="C138" s="49" t="s">
        <v>294</v>
      </c>
      <c r="D138" s="49" t="s">
        <v>73</v>
      </c>
      <c r="E138" s="53"/>
    </row>
    <row r="139" spans="1:5" s="52" customFormat="1" ht="41.25" hidden="1">
      <c r="A139" s="51" t="s">
        <v>295</v>
      </c>
      <c r="B139" s="49" t="s">
        <v>248</v>
      </c>
      <c r="C139" s="49" t="s">
        <v>296</v>
      </c>
      <c r="D139" s="49"/>
      <c r="E139" s="53">
        <f>E140</f>
        <v>0</v>
      </c>
    </row>
    <row r="140" spans="1:5" s="52" customFormat="1" ht="27" hidden="1">
      <c r="A140" s="48" t="s">
        <v>249</v>
      </c>
      <c r="B140" s="49" t="s">
        <v>248</v>
      </c>
      <c r="C140" s="49" t="s">
        <v>296</v>
      </c>
      <c r="D140" s="49" t="s">
        <v>73</v>
      </c>
      <c r="E140" s="53"/>
    </row>
    <row r="141" spans="1:5" s="52" customFormat="1" ht="20.25">
      <c r="A141" s="72" t="s">
        <v>158</v>
      </c>
      <c r="B141" s="49" t="s">
        <v>159</v>
      </c>
      <c r="C141" s="49"/>
      <c r="D141" s="49"/>
      <c r="E141" s="53">
        <f>E142</f>
        <v>277480.7</v>
      </c>
    </row>
    <row r="142" spans="1:5" s="52" customFormat="1" ht="20.25">
      <c r="A142" s="48" t="s">
        <v>59</v>
      </c>
      <c r="B142" s="49" t="s">
        <v>60</v>
      </c>
      <c r="C142" s="49" t="s">
        <v>58</v>
      </c>
      <c r="D142" s="49" t="s">
        <v>58</v>
      </c>
      <c r="E142" s="53">
        <f>SUM(E145)</f>
        <v>277480.7</v>
      </c>
    </row>
    <row r="143" spans="1:5" s="35" customFormat="1" ht="21">
      <c r="A143" s="51" t="s">
        <v>228</v>
      </c>
      <c r="B143" s="49" t="s">
        <v>60</v>
      </c>
      <c r="C143" s="49" t="s">
        <v>229</v>
      </c>
      <c r="D143" s="49" t="s">
        <v>58</v>
      </c>
      <c r="E143" s="53">
        <f>E144</f>
        <v>277480.7</v>
      </c>
    </row>
    <row r="144" spans="1:5" s="35" customFormat="1" ht="27">
      <c r="A144" s="51" t="s">
        <v>230</v>
      </c>
      <c r="B144" s="49" t="s">
        <v>60</v>
      </c>
      <c r="C144" s="49" t="s">
        <v>231</v>
      </c>
      <c r="D144" s="49"/>
      <c r="E144" s="53">
        <f>E145</f>
        <v>277480.7</v>
      </c>
    </row>
    <row r="145" spans="1:5" s="35" customFormat="1" ht="21">
      <c r="A145" s="51" t="s">
        <v>232</v>
      </c>
      <c r="B145" s="49" t="s">
        <v>60</v>
      </c>
      <c r="C145" s="49" t="s">
        <v>233</v>
      </c>
      <c r="D145" s="49"/>
      <c r="E145" s="53">
        <f>E146+E148+E147</f>
        <v>277480.7</v>
      </c>
    </row>
    <row r="146" spans="1:5" s="35" customFormat="1" ht="41.25" hidden="1">
      <c r="A146" s="51" t="s">
        <v>236</v>
      </c>
      <c r="B146" s="49" t="s">
        <v>60</v>
      </c>
      <c r="C146" s="49" t="s">
        <v>233</v>
      </c>
      <c r="D146" s="49" t="s">
        <v>235</v>
      </c>
      <c r="E146" s="53">
        <v>0</v>
      </c>
    </row>
    <row r="147" spans="1:5" s="35" customFormat="1" ht="27">
      <c r="A147" s="51" t="s">
        <v>80</v>
      </c>
      <c r="B147" s="49" t="s">
        <v>60</v>
      </c>
      <c r="C147" s="49" t="s">
        <v>233</v>
      </c>
      <c r="D147" s="49" t="s">
        <v>81</v>
      </c>
      <c r="E147" s="53">
        <v>3000</v>
      </c>
    </row>
    <row r="148" spans="1:5" s="35" customFormat="1" ht="27">
      <c r="A148" s="51" t="s">
        <v>138</v>
      </c>
      <c r="B148" s="49" t="s">
        <v>60</v>
      </c>
      <c r="C148" s="49" t="s">
        <v>233</v>
      </c>
      <c r="D148" s="49" t="s">
        <v>73</v>
      </c>
      <c r="E148" s="53">
        <v>274480.7</v>
      </c>
    </row>
    <row r="149" spans="1:5" s="35" customFormat="1" ht="21">
      <c r="A149" s="46" t="s">
        <v>222</v>
      </c>
      <c r="B149" s="49" t="s">
        <v>223</v>
      </c>
      <c r="C149" s="49"/>
      <c r="D149" s="49"/>
      <c r="E149" s="45">
        <f>E150</f>
        <v>141962.34</v>
      </c>
    </row>
    <row r="150" spans="1:5" s="35" customFormat="1" ht="21">
      <c r="A150" s="48" t="s">
        <v>224</v>
      </c>
      <c r="B150" s="49" t="s">
        <v>225</v>
      </c>
      <c r="C150" s="49"/>
      <c r="D150" s="49"/>
      <c r="E150" s="53">
        <f>E151</f>
        <v>141962.34</v>
      </c>
    </row>
    <row r="151" spans="1:5" s="35" customFormat="1" ht="21">
      <c r="A151" s="48" t="s">
        <v>93</v>
      </c>
      <c r="B151" s="49" t="s">
        <v>225</v>
      </c>
      <c r="C151" s="49" t="s">
        <v>226</v>
      </c>
      <c r="D151" s="49"/>
      <c r="E151" s="53">
        <f>E152</f>
        <v>141962.34</v>
      </c>
    </row>
    <row r="152" spans="1:5" s="35" customFormat="1" ht="21">
      <c r="A152" s="51" t="s">
        <v>214</v>
      </c>
      <c r="B152" s="49" t="s">
        <v>225</v>
      </c>
      <c r="C152" s="49" t="s">
        <v>151</v>
      </c>
      <c r="D152" s="49"/>
      <c r="E152" s="53">
        <f>E153</f>
        <v>141962.34</v>
      </c>
    </row>
    <row r="153" spans="1:5" s="35" customFormat="1" ht="21">
      <c r="A153" s="51" t="s">
        <v>227</v>
      </c>
      <c r="B153" s="49" t="s">
        <v>225</v>
      </c>
      <c r="C153" s="49" t="s">
        <v>151</v>
      </c>
      <c r="D153" s="49" t="s">
        <v>76</v>
      </c>
      <c r="E153" s="53">
        <v>141962.34</v>
      </c>
    </row>
    <row r="154" spans="1:5" s="35" customFormat="1" ht="18.75" customHeight="1">
      <c r="A154" s="46" t="s">
        <v>160</v>
      </c>
      <c r="B154" s="47" t="s">
        <v>161</v>
      </c>
      <c r="C154" s="47"/>
      <c r="D154" s="47"/>
      <c r="E154" s="53">
        <f>E155</f>
        <v>18638.53</v>
      </c>
    </row>
    <row r="155" spans="1:5" s="35" customFormat="1" ht="21">
      <c r="A155" s="48" t="s">
        <v>162</v>
      </c>
      <c r="B155" s="49" t="s">
        <v>68</v>
      </c>
      <c r="C155" s="49"/>
      <c r="D155" s="49"/>
      <c r="E155" s="53">
        <f>E156</f>
        <v>18638.53</v>
      </c>
    </row>
    <row r="156" spans="1:5" s="35" customFormat="1" ht="41.25">
      <c r="A156" s="51" t="s">
        <v>211</v>
      </c>
      <c r="B156" s="49" t="s">
        <v>68</v>
      </c>
      <c r="C156" s="49" t="s">
        <v>212</v>
      </c>
      <c r="D156" s="49"/>
      <c r="E156" s="53">
        <f>E157+E160</f>
        <v>18638.53</v>
      </c>
    </row>
    <row r="157" spans="1:5" s="35" customFormat="1" ht="21">
      <c r="A157" s="51" t="s">
        <v>213</v>
      </c>
      <c r="B157" s="49" t="s">
        <v>68</v>
      </c>
      <c r="C157" s="49" t="s">
        <v>150</v>
      </c>
      <c r="D157" s="49"/>
      <c r="E157" s="53">
        <f>SUM(E158+E159)</f>
        <v>18638.53</v>
      </c>
    </row>
    <row r="158" spans="1:5" s="35" customFormat="1" ht="49.5" customHeight="1">
      <c r="A158" s="51" t="s">
        <v>236</v>
      </c>
      <c r="B158" s="49" t="s">
        <v>68</v>
      </c>
      <c r="C158" s="49" t="s">
        <v>150</v>
      </c>
      <c r="D158" s="49" t="s">
        <v>235</v>
      </c>
      <c r="E158" s="53">
        <v>6800</v>
      </c>
    </row>
    <row r="159" spans="1:5" s="35" customFormat="1" ht="27">
      <c r="A159" s="51" t="s">
        <v>138</v>
      </c>
      <c r="B159" s="49" t="s">
        <v>68</v>
      </c>
      <c r="C159" s="49" t="s">
        <v>150</v>
      </c>
      <c r="D159" s="49" t="s">
        <v>73</v>
      </c>
      <c r="E159" s="53">
        <v>11838.53</v>
      </c>
    </row>
    <row r="160" spans="1:5" s="35" customFormat="1" ht="41.25">
      <c r="A160" s="51" t="s">
        <v>278</v>
      </c>
      <c r="B160" s="49" t="s">
        <v>68</v>
      </c>
      <c r="C160" s="49" t="s">
        <v>282</v>
      </c>
      <c r="D160" s="49"/>
      <c r="E160" s="53">
        <f>E161</f>
        <v>0</v>
      </c>
    </row>
    <row r="161" spans="1:5" s="35" customFormat="1" ht="27">
      <c r="A161" s="51" t="s">
        <v>138</v>
      </c>
      <c r="B161" s="49" t="s">
        <v>68</v>
      </c>
      <c r="C161" s="49" t="s">
        <v>282</v>
      </c>
      <c r="D161" s="49" t="s">
        <v>73</v>
      </c>
      <c r="E161" s="53"/>
    </row>
    <row r="162" spans="1:5" s="35" customFormat="1" ht="21">
      <c r="A162" s="73" t="s">
        <v>18</v>
      </c>
      <c r="B162" s="74" t="s">
        <v>69</v>
      </c>
      <c r="C162" s="74"/>
      <c r="D162" s="74"/>
      <c r="E162" s="55">
        <f>SUM(E163)</f>
        <v>1000</v>
      </c>
    </row>
    <row r="163" spans="1:5" s="35" customFormat="1" ht="21">
      <c r="A163" s="51" t="s">
        <v>214</v>
      </c>
      <c r="B163" s="56" t="s">
        <v>69</v>
      </c>
      <c r="C163" s="56" t="s">
        <v>151</v>
      </c>
      <c r="D163" s="56"/>
      <c r="E163" s="50">
        <f>SUM(E164)</f>
        <v>1000</v>
      </c>
    </row>
    <row r="164" spans="1:5" s="35" customFormat="1" ht="21">
      <c r="A164" s="51" t="s">
        <v>215</v>
      </c>
      <c r="B164" s="56" t="s">
        <v>69</v>
      </c>
      <c r="C164" s="56" t="s">
        <v>151</v>
      </c>
      <c r="D164" s="56" t="s">
        <v>76</v>
      </c>
      <c r="E164" s="50">
        <v>1000</v>
      </c>
    </row>
    <row r="165" spans="1:5" s="35" customFormat="1" ht="21">
      <c r="A165" s="11"/>
      <c r="B165" s="28"/>
      <c r="C165" s="57"/>
      <c r="D165" s="57"/>
      <c r="E165" s="28"/>
    </row>
    <row r="166" spans="1:5" s="35" customFormat="1" ht="21">
      <c r="A166" s="106" t="s">
        <v>251</v>
      </c>
      <c r="B166" s="106"/>
      <c r="C166" s="106"/>
      <c r="D166" s="106"/>
      <c r="E166" s="106"/>
    </row>
    <row r="167" spans="1:5" s="35" customFormat="1" ht="21">
      <c r="A167" s="33"/>
      <c r="B167" s="34"/>
      <c r="C167" s="34"/>
      <c r="D167" s="34"/>
      <c r="E167" s="36"/>
    </row>
    <row r="168" spans="1:5" s="35" customFormat="1" ht="21">
      <c r="A168" s="33"/>
      <c r="B168" s="34"/>
      <c r="C168" s="34"/>
      <c r="D168" s="34"/>
      <c r="E168" s="36"/>
    </row>
    <row r="169" spans="1:5" s="35" customFormat="1" ht="21">
      <c r="A169" s="33"/>
      <c r="B169" s="34"/>
      <c r="C169" s="34"/>
      <c r="D169" s="34"/>
      <c r="E169" s="36"/>
    </row>
    <row r="170" spans="1:5" s="35" customFormat="1" ht="21">
      <c r="A170" s="33"/>
      <c r="B170" s="34"/>
      <c r="C170" s="34"/>
      <c r="D170" s="34"/>
      <c r="E170" s="36"/>
    </row>
    <row r="171" spans="1:5" s="35" customFormat="1" ht="21">
      <c r="A171" s="33"/>
      <c r="B171" s="34"/>
      <c r="C171" s="34"/>
      <c r="D171" s="34"/>
      <c r="E171" s="36"/>
    </row>
    <row r="172" spans="1:5" s="35" customFormat="1" ht="21">
      <c r="A172" s="33"/>
      <c r="B172" s="34"/>
      <c r="C172" s="34"/>
      <c r="D172" s="34"/>
      <c r="E172" s="36"/>
    </row>
    <row r="173" spans="1:5" s="35" customFormat="1" ht="21">
      <c r="A173" s="33"/>
      <c r="B173" s="34"/>
      <c r="C173" s="34"/>
      <c r="D173" s="34"/>
      <c r="E173" s="36"/>
    </row>
    <row r="174" spans="1:5" s="35" customFormat="1" ht="21">
      <c r="A174" s="33"/>
      <c r="B174" s="34"/>
      <c r="C174" s="34"/>
      <c r="D174" s="34"/>
      <c r="E174" s="36"/>
    </row>
    <row r="175" spans="1:5" s="35" customFormat="1" ht="21">
      <c r="A175" s="33"/>
      <c r="B175" s="34"/>
      <c r="C175" s="34"/>
      <c r="D175" s="34"/>
      <c r="E175" s="36"/>
    </row>
    <row r="176" spans="1:5" s="35" customFormat="1" ht="21">
      <c r="A176" s="33"/>
      <c r="B176" s="34"/>
      <c r="C176" s="34"/>
      <c r="D176" s="34"/>
      <c r="E176" s="36"/>
    </row>
    <row r="177" spans="1:5" s="35" customFormat="1" ht="21">
      <c r="A177" s="33"/>
      <c r="B177" s="34"/>
      <c r="C177" s="34"/>
      <c r="D177" s="34"/>
      <c r="E177" s="36"/>
    </row>
    <row r="178" spans="1:5" s="35" customFormat="1" ht="21">
      <c r="A178" s="33"/>
      <c r="B178" s="34"/>
      <c r="C178" s="34"/>
      <c r="D178" s="34"/>
      <c r="E178" s="36"/>
    </row>
    <row r="179" spans="1:5" s="35" customFormat="1" ht="21">
      <c r="A179" s="33"/>
      <c r="B179" s="34"/>
      <c r="C179" s="34"/>
      <c r="D179" s="34"/>
      <c r="E179" s="36"/>
    </row>
    <row r="180" spans="1:5" s="35" customFormat="1" ht="21">
      <c r="A180" s="33"/>
      <c r="B180" s="34"/>
      <c r="C180" s="34"/>
      <c r="D180" s="34"/>
      <c r="E180" s="36"/>
    </row>
    <row r="181" spans="1:5" s="35" customFormat="1" ht="21">
      <c r="A181" s="33"/>
      <c r="B181" s="34"/>
      <c r="C181" s="34"/>
      <c r="D181" s="34"/>
      <c r="E181" s="36"/>
    </row>
    <row r="182" spans="1:5" s="35" customFormat="1" ht="21">
      <c r="A182" s="33"/>
      <c r="B182" s="34"/>
      <c r="C182" s="34"/>
      <c r="D182" s="34"/>
      <c r="E182" s="36"/>
    </row>
    <row r="183" spans="1:5" s="35" customFormat="1" ht="21">
      <c r="A183" s="33"/>
      <c r="B183" s="34"/>
      <c r="C183" s="34"/>
      <c r="D183" s="34"/>
      <c r="E183" s="36"/>
    </row>
    <row r="184" spans="1:5" s="35" customFormat="1" ht="21">
      <c r="A184" s="33"/>
      <c r="B184" s="34"/>
      <c r="C184" s="34"/>
      <c r="D184" s="34"/>
      <c r="E184" s="36"/>
    </row>
    <row r="185" spans="1:5" s="35" customFormat="1" ht="21">
      <c r="A185" s="33"/>
      <c r="B185" s="34"/>
      <c r="C185" s="34"/>
      <c r="D185" s="34"/>
      <c r="E185" s="36"/>
    </row>
    <row r="186" spans="1:5" s="35" customFormat="1" ht="21">
      <c r="A186" s="33"/>
      <c r="B186" s="34"/>
      <c r="C186" s="34"/>
      <c r="D186" s="34"/>
      <c r="E186" s="36"/>
    </row>
    <row r="187" spans="1:5" s="35" customFormat="1" ht="21">
      <c r="A187" s="33"/>
      <c r="B187" s="34"/>
      <c r="C187" s="34"/>
      <c r="D187" s="34"/>
      <c r="E187" s="36"/>
    </row>
    <row r="188" spans="1:5" s="35" customFormat="1" ht="21">
      <c r="A188" s="33"/>
      <c r="B188" s="34"/>
      <c r="C188" s="34"/>
      <c r="D188" s="34"/>
      <c r="E188" s="36"/>
    </row>
    <row r="189" spans="1:5" s="35" customFormat="1" ht="21">
      <c r="A189" s="33"/>
      <c r="B189" s="34"/>
      <c r="C189" s="34"/>
      <c r="D189" s="34"/>
      <c r="E189" s="36"/>
    </row>
    <row r="190" spans="1:5" s="35" customFormat="1" ht="21">
      <c r="A190" s="33"/>
      <c r="B190" s="34"/>
      <c r="C190" s="34"/>
      <c r="D190" s="34"/>
      <c r="E190" s="36"/>
    </row>
    <row r="191" spans="1:5" s="35" customFormat="1" ht="21">
      <c r="A191" s="33"/>
      <c r="B191" s="34"/>
      <c r="C191" s="34"/>
      <c r="D191" s="34"/>
      <c r="E191" s="36"/>
    </row>
    <row r="192" spans="1:5" s="35" customFormat="1" ht="21">
      <c r="A192" s="33"/>
      <c r="B192" s="34"/>
      <c r="C192" s="34"/>
      <c r="D192" s="34"/>
      <c r="E192" s="36"/>
    </row>
    <row r="193" spans="1:5" s="35" customFormat="1" ht="21">
      <c r="A193" s="33"/>
      <c r="B193" s="34"/>
      <c r="C193" s="34"/>
      <c r="D193" s="34"/>
      <c r="E193" s="36"/>
    </row>
    <row r="194" spans="1:5" s="35" customFormat="1" ht="21">
      <c r="A194" s="33"/>
      <c r="B194" s="34"/>
      <c r="C194" s="34"/>
      <c r="D194" s="34"/>
      <c r="E194" s="36"/>
    </row>
    <row r="195" spans="1:5" s="35" customFormat="1" ht="21">
      <c r="A195" s="33"/>
      <c r="B195" s="34"/>
      <c r="C195" s="34"/>
      <c r="D195" s="34"/>
      <c r="E195" s="36"/>
    </row>
    <row r="196" spans="1:5" s="35" customFormat="1" ht="21">
      <c r="A196" s="33"/>
      <c r="B196" s="34"/>
      <c r="C196" s="34"/>
      <c r="D196" s="34"/>
      <c r="E196" s="36"/>
    </row>
    <row r="197" spans="1:5" s="35" customFormat="1" ht="21">
      <c r="A197" s="33"/>
      <c r="B197" s="34"/>
      <c r="C197" s="34"/>
      <c r="D197" s="34"/>
      <c r="E197" s="36"/>
    </row>
    <row r="198" spans="1:5" s="35" customFormat="1" ht="21">
      <c r="A198" s="58"/>
      <c r="B198" s="34"/>
      <c r="C198" s="34"/>
      <c r="D198" s="34"/>
      <c r="E198" s="36"/>
    </row>
    <row r="199" spans="1:5" s="35" customFormat="1" ht="21">
      <c r="A199" s="59"/>
      <c r="B199" s="34"/>
      <c r="C199" s="34"/>
      <c r="D199" s="34"/>
      <c r="E199" s="36"/>
    </row>
    <row r="200" spans="1:5" s="35" customFormat="1" ht="21">
      <c r="A200" s="58"/>
      <c r="B200" s="34"/>
      <c r="C200" s="34"/>
      <c r="D200" s="34"/>
      <c r="E200" s="36"/>
    </row>
    <row r="201" spans="1:5" s="35" customFormat="1" ht="21">
      <c r="A201" s="33"/>
      <c r="B201" s="34"/>
      <c r="C201" s="34"/>
      <c r="D201" s="34"/>
      <c r="E201" s="36"/>
    </row>
    <row r="202" spans="1:5" s="35" customFormat="1" ht="21">
      <c r="A202" s="33"/>
      <c r="B202" s="34"/>
      <c r="C202" s="34"/>
      <c r="D202" s="34"/>
      <c r="E202" s="36"/>
    </row>
    <row r="203" spans="1:5" s="35" customFormat="1" ht="21">
      <c r="A203" s="33"/>
      <c r="B203" s="34"/>
      <c r="C203" s="34"/>
      <c r="D203" s="34"/>
      <c r="E203" s="36"/>
    </row>
    <row r="204" spans="1:5" s="35" customFormat="1" ht="21">
      <c r="A204" s="33"/>
      <c r="B204" s="34"/>
      <c r="C204" s="34"/>
      <c r="D204" s="34"/>
      <c r="E204" s="36"/>
    </row>
    <row r="205" spans="1:5" s="35" customFormat="1" ht="21">
      <c r="A205" s="33"/>
      <c r="B205" s="34"/>
      <c r="C205" s="34"/>
      <c r="D205" s="34"/>
      <c r="E205" s="36"/>
    </row>
    <row r="206" spans="1:5" s="35" customFormat="1" ht="21">
      <c r="A206" s="33"/>
      <c r="B206" s="34"/>
      <c r="C206" s="34"/>
      <c r="D206" s="34"/>
      <c r="E206" s="36"/>
    </row>
    <row r="207" spans="1:5" s="35" customFormat="1" ht="21">
      <c r="A207" s="33"/>
      <c r="B207" s="34"/>
      <c r="C207" s="34"/>
      <c r="D207" s="34"/>
      <c r="E207" s="36"/>
    </row>
    <row r="208" spans="1:5" s="35" customFormat="1" ht="21">
      <c r="A208" s="33"/>
      <c r="B208" s="34"/>
      <c r="C208" s="34"/>
      <c r="D208" s="34"/>
      <c r="E208" s="36"/>
    </row>
    <row r="209" spans="1:5" s="35" customFormat="1" ht="21">
      <c r="A209" s="33"/>
      <c r="B209" s="34"/>
      <c r="C209" s="34"/>
      <c r="D209" s="34"/>
      <c r="E209" s="36"/>
    </row>
    <row r="210" spans="1:5" s="35" customFormat="1" ht="21">
      <c r="A210" s="33"/>
      <c r="B210" s="34"/>
      <c r="C210" s="34"/>
      <c r="D210" s="34"/>
      <c r="E210" s="36"/>
    </row>
    <row r="211" spans="1:5" s="35" customFormat="1" ht="21">
      <c r="A211" s="33"/>
      <c r="B211" s="34"/>
      <c r="C211" s="34"/>
      <c r="D211" s="34"/>
      <c r="E211" s="36"/>
    </row>
    <row r="212" spans="1:5" s="35" customFormat="1" ht="21">
      <c r="A212" s="33"/>
      <c r="B212" s="34"/>
      <c r="C212" s="34"/>
      <c r="D212" s="34"/>
      <c r="E212" s="36"/>
    </row>
    <row r="213" spans="1:5" s="35" customFormat="1" ht="21">
      <c r="A213" s="33"/>
      <c r="B213" s="34"/>
      <c r="C213" s="34"/>
      <c r="D213" s="34"/>
      <c r="E213" s="36"/>
    </row>
    <row r="214" spans="1:5" s="35" customFormat="1" ht="21">
      <c r="A214" s="33"/>
      <c r="B214" s="34"/>
      <c r="C214" s="34"/>
      <c r="D214" s="34"/>
      <c r="E214" s="36"/>
    </row>
    <row r="215" spans="1:5" s="35" customFormat="1" ht="21">
      <c r="A215" s="33"/>
      <c r="B215" s="34"/>
      <c r="C215" s="34"/>
      <c r="D215" s="34"/>
      <c r="E215" s="36"/>
    </row>
    <row r="216" spans="1:5" s="35" customFormat="1" ht="21">
      <c r="A216" s="33"/>
      <c r="B216" s="34"/>
      <c r="C216" s="34"/>
      <c r="D216" s="34"/>
      <c r="E216" s="36"/>
    </row>
    <row r="217" spans="1:5" s="35" customFormat="1" ht="21">
      <c r="A217" s="33"/>
      <c r="B217" s="34"/>
      <c r="C217" s="34"/>
      <c r="D217" s="34"/>
      <c r="E217" s="36"/>
    </row>
    <row r="218" spans="1:5" s="35" customFormat="1" ht="21">
      <c r="A218" s="33"/>
      <c r="B218" s="34"/>
      <c r="C218" s="34"/>
      <c r="D218" s="34"/>
      <c r="E218" s="36"/>
    </row>
    <row r="219" spans="1:5" s="35" customFormat="1" ht="21">
      <c r="A219" s="33"/>
      <c r="B219" s="34"/>
      <c r="C219" s="34"/>
      <c r="D219" s="34"/>
      <c r="E219" s="36"/>
    </row>
    <row r="220" spans="1:5" s="35" customFormat="1" ht="21">
      <c r="A220" s="33"/>
      <c r="B220" s="34"/>
      <c r="C220" s="34"/>
      <c r="D220" s="34"/>
      <c r="E220" s="36"/>
    </row>
    <row r="221" spans="1:5" s="35" customFormat="1" ht="21">
      <c r="A221" s="33"/>
      <c r="B221" s="34"/>
      <c r="C221" s="34"/>
      <c r="D221" s="34"/>
      <c r="E221" s="36"/>
    </row>
    <row r="222" spans="1:5" s="35" customFormat="1" ht="21">
      <c r="A222" s="33"/>
      <c r="B222" s="34"/>
      <c r="C222" s="34"/>
      <c r="D222" s="34"/>
      <c r="E222" s="36"/>
    </row>
    <row r="223" spans="1:5" s="35" customFormat="1" ht="21">
      <c r="A223" s="33"/>
      <c r="B223" s="34"/>
      <c r="C223" s="34"/>
      <c r="D223" s="34"/>
      <c r="E223" s="36"/>
    </row>
    <row r="224" spans="1:5" s="35" customFormat="1" ht="21">
      <c r="A224" s="33"/>
      <c r="B224" s="34"/>
      <c r="C224" s="34"/>
      <c r="D224" s="34"/>
      <c r="E224" s="36"/>
    </row>
    <row r="225" spans="1:5" s="35" customFormat="1" ht="21">
      <c r="A225" s="33"/>
      <c r="B225" s="34"/>
      <c r="C225" s="34"/>
      <c r="D225" s="34"/>
      <c r="E225" s="36"/>
    </row>
    <row r="226" spans="1:5" s="35" customFormat="1" ht="21">
      <c r="A226" s="33"/>
      <c r="B226" s="34"/>
      <c r="C226" s="34"/>
      <c r="D226" s="34"/>
      <c r="E226" s="36"/>
    </row>
    <row r="227" spans="1:5" s="35" customFormat="1" ht="21">
      <c r="A227" s="33"/>
      <c r="B227" s="34"/>
      <c r="C227" s="34"/>
      <c r="D227" s="34"/>
      <c r="E227" s="36"/>
    </row>
    <row r="228" spans="1:5" s="35" customFormat="1" ht="21">
      <c r="A228" s="33"/>
      <c r="B228" s="34"/>
      <c r="C228" s="34"/>
      <c r="D228" s="34"/>
      <c r="E228" s="36"/>
    </row>
    <row r="229" spans="1:5" s="35" customFormat="1" ht="21">
      <c r="A229" s="33"/>
      <c r="B229" s="34"/>
      <c r="C229" s="34"/>
      <c r="D229" s="34"/>
      <c r="E229" s="36"/>
    </row>
    <row r="230" spans="1:5" s="35" customFormat="1" ht="21">
      <c r="A230" s="33"/>
      <c r="B230" s="34"/>
      <c r="C230" s="34"/>
      <c r="D230" s="34"/>
      <c r="E230" s="36"/>
    </row>
    <row r="231" spans="1:5" s="35" customFormat="1" ht="21">
      <c r="A231" s="33"/>
      <c r="B231" s="34"/>
      <c r="C231" s="34"/>
      <c r="D231" s="34"/>
      <c r="E231" s="36"/>
    </row>
    <row r="232" spans="1:5" s="35" customFormat="1" ht="21">
      <c r="A232" s="33"/>
      <c r="B232" s="34"/>
      <c r="C232" s="34"/>
      <c r="D232" s="34"/>
      <c r="E232" s="36"/>
    </row>
    <row r="233" spans="1:5" s="35" customFormat="1" ht="21">
      <c r="A233" s="33"/>
      <c r="B233" s="34"/>
      <c r="C233" s="34"/>
      <c r="D233" s="34"/>
      <c r="E233" s="36"/>
    </row>
    <row r="234" spans="1:5" s="35" customFormat="1" ht="21">
      <c r="A234" s="33"/>
      <c r="B234" s="34"/>
      <c r="C234" s="34"/>
      <c r="D234" s="34"/>
      <c r="E234" s="36"/>
    </row>
    <row r="235" spans="1:5" s="35" customFormat="1" ht="21">
      <c r="A235" s="33"/>
      <c r="B235" s="34"/>
      <c r="C235" s="34"/>
      <c r="D235" s="34"/>
      <c r="E235" s="36"/>
    </row>
    <row r="236" spans="1:5" s="35" customFormat="1" ht="21">
      <c r="A236" s="33"/>
      <c r="B236" s="34"/>
      <c r="C236" s="34"/>
      <c r="D236" s="34"/>
      <c r="E236" s="36"/>
    </row>
    <row r="237" spans="1:5" s="35" customFormat="1" ht="21">
      <c r="A237" s="33"/>
      <c r="B237" s="34"/>
      <c r="C237" s="34"/>
      <c r="D237" s="34"/>
      <c r="E237" s="36"/>
    </row>
    <row r="238" spans="1:5" s="35" customFormat="1" ht="21">
      <c r="A238" s="33"/>
      <c r="B238" s="34"/>
      <c r="C238" s="34"/>
      <c r="D238" s="34"/>
      <c r="E238" s="36"/>
    </row>
    <row r="239" spans="1:5" s="35" customFormat="1" ht="21">
      <c r="A239" s="33"/>
      <c r="B239" s="34"/>
      <c r="C239" s="34"/>
      <c r="D239" s="34"/>
      <c r="E239" s="36"/>
    </row>
    <row r="240" spans="1:5" s="35" customFormat="1" ht="21">
      <c r="A240" s="60"/>
      <c r="B240" s="61"/>
      <c r="C240" s="61"/>
      <c r="D240" s="61"/>
      <c r="E240" s="62"/>
    </row>
    <row r="241" spans="1:5" s="35" customFormat="1" ht="21">
      <c r="A241" s="60"/>
      <c r="B241" s="61"/>
      <c r="C241" s="61"/>
      <c r="D241" s="61"/>
      <c r="E241" s="62"/>
    </row>
    <row r="242" spans="1:5" s="35" customFormat="1" ht="21">
      <c r="A242" s="60"/>
      <c r="B242" s="61"/>
      <c r="C242" s="61"/>
      <c r="D242" s="61"/>
      <c r="E242" s="62"/>
    </row>
    <row r="243" spans="1:5" s="35" customFormat="1" ht="21">
      <c r="A243" s="60"/>
      <c r="B243" s="61"/>
      <c r="C243" s="61"/>
      <c r="D243" s="61"/>
      <c r="E243" s="62"/>
    </row>
    <row r="244" spans="1:5" s="35" customFormat="1" ht="21">
      <c r="A244" s="60"/>
      <c r="B244" s="61"/>
      <c r="C244" s="61"/>
      <c r="D244" s="61"/>
      <c r="E244" s="62"/>
    </row>
    <row r="245" spans="1:5" s="35" customFormat="1" ht="21">
      <c r="A245" s="60"/>
      <c r="B245" s="61"/>
      <c r="C245" s="61"/>
      <c r="D245" s="61"/>
      <c r="E245" s="62"/>
    </row>
    <row r="246" spans="1:5" s="35" customFormat="1" ht="21">
      <c r="A246" s="60"/>
      <c r="B246" s="61"/>
      <c r="C246" s="61"/>
      <c r="D246" s="61"/>
      <c r="E246" s="62"/>
    </row>
    <row r="247" spans="1:5" s="35" customFormat="1" ht="21">
      <c r="A247" s="60"/>
      <c r="B247" s="61"/>
      <c r="C247" s="61"/>
      <c r="D247" s="61"/>
      <c r="E247" s="62"/>
    </row>
    <row r="248" spans="1:5" s="35" customFormat="1" ht="21">
      <c r="A248" s="60"/>
      <c r="B248" s="61"/>
      <c r="C248" s="61"/>
      <c r="D248" s="61"/>
      <c r="E248" s="62"/>
    </row>
    <row r="249" spans="1:5" s="35" customFormat="1" ht="21">
      <c r="A249" s="60"/>
      <c r="B249" s="61"/>
      <c r="C249" s="61"/>
      <c r="D249" s="61"/>
      <c r="E249" s="62"/>
    </row>
    <row r="250" spans="1:5" s="35" customFormat="1" ht="21">
      <c r="A250" s="60"/>
      <c r="B250" s="61"/>
      <c r="C250" s="61"/>
      <c r="D250" s="61"/>
      <c r="E250" s="62"/>
    </row>
    <row r="251" spans="1:5" s="35" customFormat="1" ht="21">
      <c r="A251" s="60"/>
      <c r="B251" s="61"/>
      <c r="C251" s="61"/>
      <c r="D251" s="61"/>
      <c r="E251" s="62"/>
    </row>
    <row r="252" spans="1:5" s="35" customFormat="1" ht="21">
      <c r="A252" s="60"/>
      <c r="B252" s="61"/>
      <c r="C252" s="61"/>
      <c r="D252" s="61"/>
      <c r="E252" s="62"/>
    </row>
    <row r="253" spans="1:5" s="35" customFormat="1" ht="21">
      <c r="A253" s="60"/>
      <c r="B253" s="61"/>
      <c r="C253" s="61"/>
      <c r="D253" s="61"/>
      <c r="E253" s="62"/>
    </row>
    <row r="254" spans="1:5" s="35" customFormat="1" ht="21">
      <c r="A254" s="60"/>
      <c r="B254" s="61"/>
      <c r="C254" s="61"/>
      <c r="D254" s="61"/>
      <c r="E254" s="62"/>
    </row>
    <row r="255" spans="1:5" s="35" customFormat="1" ht="21">
      <c r="A255" s="60"/>
      <c r="B255" s="61"/>
      <c r="C255" s="61"/>
      <c r="D255" s="61"/>
      <c r="E255" s="62"/>
    </row>
    <row r="256" spans="1:5" s="35" customFormat="1" ht="21">
      <c r="A256" s="60"/>
      <c r="B256" s="61"/>
      <c r="C256" s="61"/>
      <c r="D256" s="61"/>
      <c r="E256" s="62"/>
    </row>
    <row r="257" spans="1:5" s="35" customFormat="1" ht="21">
      <c r="A257" s="60"/>
      <c r="B257" s="61"/>
      <c r="C257" s="61"/>
      <c r="D257" s="61"/>
      <c r="E257" s="62"/>
    </row>
    <row r="258" spans="1:5" s="35" customFormat="1" ht="21">
      <c r="A258" s="60"/>
      <c r="B258" s="61"/>
      <c r="C258" s="61"/>
      <c r="D258" s="61"/>
      <c r="E258" s="62"/>
    </row>
    <row r="259" spans="1:5" s="35" customFormat="1" ht="21">
      <c r="A259" s="60"/>
      <c r="B259" s="61"/>
      <c r="C259" s="61"/>
      <c r="D259" s="61"/>
      <c r="E259" s="62"/>
    </row>
    <row r="260" spans="1:5" s="35" customFormat="1" ht="21">
      <c r="A260" s="60"/>
      <c r="B260" s="61"/>
      <c r="C260" s="61"/>
      <c r="D260" s="61"/>
      <c r="E260" s="62"/>
    </row>
    <row r="261" spans="1:5" s="35" customFormat="1" ht="21">
      <c r="A261" s="60"/>
      <c r="B261" s="61"/>
      <c r="C261" s="61"/>
      <c r="D261" s="61"/>
      <c r="E261" s="62"/>
    </row>
    <row r="262" spans="1:5" s="35" customFormat="1" ht="21">
      <c r="A262" s="60"/>
      <c r="B262" s="61"/>
      <c r="C262" s="61"/>
      <c r="D262" s="61"/>
      <c r="E262" s="62"/>
    </row>
    <row r="263" spans="1:5" s="35" customFormat="1" ht="21">
      <c r="A263" s="60"/>
      <c r="B263" s="61"/>
      <c r="C263" s="61"/>
      <c r="D263" s="61"/>
      <c r="E263" s="62"/>
    </row>
    <row r="264" spans="1:5" s="35" customFormat="1" ht="21">
      <c r="A264" s="60"/>
      <c r="B264" s="61"/>
      <c r="C264" s="61"/>
      <c r="D264" s="61"/>
      <c r="E264" s="62"/>
    </row>
    <row r="265" spans="1:5" s="35" customFormat="1" ht="21">
      <c r="A265" s="60"/>
      <c r="B265" s="61"/>
      <c r="C265" s="61"/>
      <c r="D265" s="61"/>
      <c r="E265" s="62"/>
    </row>
    <row r="266" spans="1:5" s="35" customFormat="1" ht="21">
      <c r="A266" s="60"/>
      <c r="B266" s="61"/>
      <c r="C266" s="61"/>
      <c r="D266" s="61"/>
      <c r="E266" s="62"/>
    </row>
    <row r="267" spans="1:5" s="35" customFormat="1" ht="21">
      <c r="A267" s="60"/>
      <c r="B267" s="61"/>
      <c r="C267" s="61"/>
      <c r="D267" s="61"/>
      <c r="E267" s="62"/>
    </row>
    <row r="268" spans="1:5" s="35" customFormat="1" ht="21">
      <c r="A268" s="60"/>
      <c r="B268" s="61"/>
      <c r="C268" s="61"/>
      <c r="D268" s="61"/>
      <c r="E268" s="62"/>
    </row>
    <row r="269" spans="1:5" s="35" customFormat="1" ht="21">
      <c r="A269" s="60"/>
      <c r="B269" s="61"/>
      <c r="C269" s="61"/>
      <c r="D269" s="61"/>
      <c r="E269" s="62"/>
    </row>
    <row r="270" spans="1:5" s="35" customFormat="1" ht="21">
      <c r="A270" s="60"/>
      <c r="B270" s="61"/>
      <c r="C270" s="61"/>
      <c r="D270" s="61"/>
      <c r="E270" s="62"/>
    </row>
    <row r="271" spans="1:5" s="35" customFormat="1" ht="21">
      <c r="A271" s="60"/>
      <c r="B271" s="61"/>
      <c r="C271" s="61"/>
      <c r="D271" s="61"/>
      <c r="E271" s="62"/>
    </row>
    <row r="272" spans="1:5" s="35" customFormat="1" ht="21">
      <c r="A272" s="60"/>
      <c r="B272" s="61"/>
      <c r="C272" s="61"/>
      <c r="D272" s="61"/>
      <c r="E272" s="62"/>
    </row>
    <row r="273" spans="1:5" s="35" customFormat="1" ht="21">
      <c r="A273" s="60"/>
      <c r="B273" s="61"/>
      <c r="C273" s="61"/>
      <c r="D273" s="61"/>
      <c r="E273" s="62"/>
    </row>
    <row r="274" spans="1:5" s="35" customFormat="1" ht="21">
      <c r="A274" s="60"/>
      <c r="B274" s="61"/>
      <c r="C274" s="61"/>
      <c r="D274" s="61"/>
      <c r="E274" s="62"/>
    </row>
    <row r="275" spans="1:5" s="35" customFormat="1" ht="21">
      <c r="A275" s="60"/>
      <c r="B275" s="61"/>
      <c r="C275" s="61"/>
      <c r="D275" s="61"/>
      <c r="E275" s="62"/>
    </row>
    <row r="276" spans="1:5" s="35" customFormat="1" ht="21">
      <c r="A276" s="60"/>
      <c r="B276" s="61"/>
      <c r="C276" s="61"/>
      <c r="D276" s="61"/>
      <c r="E276" s="62"/>
    </row>
    <row r="277" spans="1:5" s="35" customFormat="1" ht="21">
      <c r="A277" s="60"/>
      <c r="B277" s="61"/>
      <c r="C277" s="61"/>
      <c r="D277" s="61"/>
      <c r="E277" s="62"/>
    </row>
    <row r="278" spans="1:5" s="35" customFormat="1" ht="21">
      <c r="A278" s="60"/>
      <c r="B278" s="61"/>
      <c r="C278" s="61"/>
      <c r="D278" s="61"/>
      <c r="E278" s="62"/>
    </row>
    <row r="279" spans="1:5" s="35" customFormat="1" ht="21">
      <c r="A279" s="60"/>
      <c r="B279" s="61"/>
      <c r="C279" s="61"/>
      <c r="D279" s="61"/>
      <c r="E279" s="62"/>
    </row>
    <row r="280" spans="1:5" s="35" customFormat="1" ht="21">
      <c r="A280" s="60"/>
      <c r="B280" s="61"/>
      <c r="C280" s="61"/>
      <c r="D280" s="61"/>
      <c r="E280" s="62"/>
    </row>
    <row r="281" spans="1:5" s="35" customFormat="1" ht="21">
      <c r="A281" s="60"/>
      <c r="B281" s="61"/>
      <c r="C281" s="61"/>
      <c r="D281" s="61"/>
      <c r="E281" s="62"/>
    </row>
    <row r="282" spans="1:5" s="35" customFormat="1" ht="21">
      <c r="A282" s="60"/>
      <c r="B282" s="61"/>
      <c r="C282" s="61"/>
      <c r="D282" s="61"/>
      <c r="E282" s="62"/>
    </row>
    <row r="283" spans="1:5" s="35" customFormat="1" ht="21">
      <c r="A283" s="60"/>
      <c r="B283" s="61"/>
      <c r="C283" s="61"/>
      <c r="D283" s="61"/>
      <c r="E283" s="62"/>
    </row>
    <row r="284" spans="1:5" s="35" customFormat="1" ht="21">
      <c r="A284" s="60"/>
      <c r="B284" s="61"/>
      <c r="C284" s="61"/>
      <c r="D284" s="61"/>
      <c r="E284" s="62"/>
    </row>
    <row r="285" spans="1:5" s="35" customFormat="1" ht="21">
      <c r="A285" s="60"/>
      <c r="B285" s="61"/>
      <c r="C285" s="61"/>
      <c r="D285" s="61"/>
      <c r="E285" s="62"/>
    </row>
    <row r="286" spans="1:5" s="35" customFormat="1" ht="21">
      <c r="A286" s="60"/>
      <c r="B286" s="61"/>
      <c r="C286" s="61"/>
      <c r="D286" s="61"/>
      <c r="E286" s="62"/>
    </row>
    <row r="287" spans="1:5" s="35" customFormat="1" ht="21">
      <c r="A287" s="60"/>
      <c r="B287" s="61"/>
      <c r="C287" s="61"/>
      <c r="D287" s="61"/>
      <c r="E287" s="62"/>
    </row>
    <row r="288" spans="1:5" s="35" customFormat="1" ht="21">
      <c r="A288" s="60"/>
      <c r="B288" s="61"/>
      <c r="C288" s="61"/>
      <c r="D288" s="61"/>
      <c r="E288" s="62"/>
    </row>
    <row r="289" spans="1:5" s="35" customFormat="1" ht="21">
      <c r="A289" s="60"/>
      <c r="B289" s="61"/>
      <c r="C289" s="61"/>
      <c r="D289" s="61"/>
      <c r="E289" s="62"/>
    </row>
    <row r="290" spans="1:5" s="35" customFormat="1" ht="21">
      <c r="A290" s="60"/>
      <c r="B290" s="61"/>
      <c r="C290" s="61"/>
      <c r="D290" s="61"/>
      <c r="E290" s="62"/>
    </row>
    <row r="291" spans="1:5" s="35" customFormat="1" ht="21">
      <c r="A291" s="60"/>
      <c r="B291" s="61"/>
      <c r="C291" s="61"/>
      <c r="D291" s="61"/>
      <c r="E291" s="62"/>
    </row>
    <row r="292" spans="1:5" s="35" customFormat="1" ht="21">
      <c r="A292" s="60"/>
      <c r="B292" s="61"/>
      <c r="C292" s="61"/>
      <c r="D292" s="61"/>
      <c r="E292" s="62"/>
    </row>
    <row r="293" spans="1:5" s="35" customFormat="1" ht="21">
      <c r="A293" s="60"/>
      <c r="B293" s="61"/>
      <c r="C293" s="61"/>
      <c r="D293" s="61"/>
      <c r="E293" s="62"/>
    </row>
    <row r="294" spans="1:5" s="35" customFormat="1" ht="21">
      <c r="A294" s="60"/>
      <c r="B294" s="61"/>
      <c r="C294" s="61"/>
      <c r="D294" s="61"/>
      <c r="E294" s="62"/>
    </row>
    <row r="295" spans="1:5" s="35" customFormat="1" ht="21">
      <c r="A295" s="60"/>
      <c r="B295" s="61"/>
      <c r="C295" s="61"/>
      <c r="D295" s="61"/>
      <c r="E295" s="62"/>
    </row>
    <row r="296" spans="1:5" s="35" customFormat="1" ht="21">
      <c r="A296" s="60"/>
      <c r="B296" s="61"/>
      <c r="C296" s="61"/>
      <c r="D296" s="61"/>
      <c r="E296" s="62"/>
    </row>
    <row r="297" spans="1:5" s="35" customFormat="1" ht="21">
      <c r="A297" s="60"/>
      <c r="B297" s="61"/>
      <c r="C297" s="61"/>
      <c r="D297" s="61"/>
      <c r="E297" s="62"/>
    </row>
    <row r="298" spans="1:5" s="35" customFormat="1" ht="21">
      <c r="A298" s="60"/>
      <c r="B298" s="61"/>
      <c r="C298" s="61"/>
      <c r="D298" s="61"/>
      <c r="E298" s="62"/>
    </row>
    <row r="299" spans="1:5" s="35" customFormat="1" ht="21">
      <c r="A299" s="60"/>
      <c r="B299" s="61"/>
      <c r="C299" s="61"/>
      <c r="D299" s="61"/>
      <c r="E299" s="62"/>
    </row>
    <row r="300" spans="1:5" s="35" customFormat="1" ht="21">
      <c r="A300" s="60"/>
      <c r="B300" s="61"/>
      <c r="C300" s="61"/>
      <c r="D300" s="61"/>
      <c r="E300" s="62"/>
    </row>
    <row r="301" spans="1:5" s="35" customFormat="1" ht="21">
      <c r="A301" s="60"/>
      <c r="B301" s="61"/>
      <c r="C301" s="61"/>
      <c r="D301" s="61"/>
      <c r="E301" s="62"/>
    </row>
    <row r="302" spans="1:5" s="35" customFormat="1" ht="21">
      <c r="A302" s="60"/>
      <c r="B302" s="61"/>
      <c r="C302" s="61"/>
      <c r="D302" s="61"/>
      <c r="E302" s="62"/>
    </row>
    <row r="303" spans="1:5" s="35" customFormat="1" ht="21">
      <c r="A303" s="60"/>
      <c r="B303" s="61"/>
      <c r="C303" s="61"/>
      <c r="D303" s="61"/>
      <c r="E303" s="62"/>
    </row>
    <row r="304" spans="1:5" s="35" customFormat="1" ht="21">
      <c r="A304" s="60"/>
      <c r="B304" s="61"/>
      <c r="C304" s="61"/>
      <c r="D304" s="61"/>
      <c r="E304" s="62"/>
    </row>
    <row r="305" spans="1:5" s="35" customFormat="1" ht="21">
      <c r="A305" s="60"/>
      <c r="B305" s="61"/>
      <c r="C305" s="61"/>
      <c r="D305" s="61"/>
      <c r="E305" s="62"/>
    </row>
    <row r="306" spans="1:5" s="35" customFormat="1" ht="21">
      <c r="A306" s="60"/>
      <c r="B306" s="61"/>
      <c r="C306" s="61"/>
      <c r="D306" s="61"/>
      <c r="E306" s="62"/>
    </row>
    <row r="307" spans="1:5" s="35" customFormat="1" ht="21">
      <c r="A307" s="60"/>
      <c r="B307" s="61"/>
      <c r="C307" s="61"/>
      <c r="D307" s="61"/>
      <c r="E307" s="62"/>
    </row>
    <row r="308" spans="1:5" s="35" customFormat="1" ht="21">
      <c r="A308" s="60"/>
      <c r="B308" s="61"/>
      <c r="C308" s="61"/>
      <c r="D308" s="61"/>
      <c r="E308" s="62"/>
    </row>
    <row r="309" spans="1:5" s="35" customFormat="1" ht="21">
      <c r="A309" s="60"/>
      <c r="B309" s="61"/>
      <c r="C309" s="61"/>
      <c r="D309" s="61"/>
      <c r="E309" s="62"/>
    </row>
    <row r="310" spans="1:5" s="35" customFormat="1" ht="21">
      <c r="A310" s="60"/>
      <c r="B310" s="61"/>
      <c r="C310" s="61"/>
      <c r="D310" s="61"/>
      <c r="E310" s="62"/>
    </row>
    <row r="311" spans="1:5" s="35" customFormat="1" ht="21">
      <c r="A311" s="60"/>
      <c r="B311" s="61"/>
      <c r="C311" s="61"/>
      <c r="D311" s="61"/>
      <c r="E311" s="62"/>
    </row>
    <row r="312" spans="1:5" s="35" customFormat="1" ht="21">
      <c r="A312" s="60"/>
      <c r="B312" s="61"/>
      <c r="C312" s="61"/>
      <c r="D312" s="61"/>
      <c r="E312" s="62"/>
    </row>
    <row r="313" spans="1:5" s="35" customFormat="1" ht="21">
      <c r="A313" s="60"/>
      <c r="B313" s="61"/>
      <c r="C313" s="61"/>
      <c r="D313" s="61"/>
      <c r="E313" s="62"/>
    </row>
    <row r="314" spans="1:5" s="35" customFormat="1" ht="21">
      <c r="A314" s="60"/>
      <c r="B314" s="61"/>
      <c r="C314" s="61"/>
      <c r="D314" s="61"/>
      <c r="E314" s="62"/>
    </row>
    <row r="315" spans="1:5" s="35" customFormat="1" ht="21">
      <c r="A315" s="60"/>
      <c r="B315" s="61"/>
      <c r="C315" s="61"/>
      <c r="D315" s="61"/>
      <c r="E315" s="62"/>
    </row>
    <row r="316" spans="1:5" s="35" customFormat="1" ht="21">
      <c r="A316" s="60"/>
      <c r="B316" s="61"/>
      <c r="C316" s="61"/>
      <c r="D316" s="61"/>
      <c r="E316" s="62"/>
    </row>
    <row r="317" spans="1:5" s="35" customFormat="1" ht="21">
      <c r="A317" s="60"/>
      <c r="B317" s="61"/>
      <c r="C317" s="61"/>
      <c r="D317" s="61"/>
      <c r="E317" s="62"/>
    </row>
    <row r="318" spans="1:5" s="35" customFormat="1" ht="21">
      <c r="A318" s="60"/>
      <c r="B318" s="61"/>
      <c r="C318" s="61"/>
      <c r="D318" s="61"/>
      <c r="E318" s="62"/>
    </row>
    <row r="319" spans="1:5" s="35" customFormat="1" ht="21">
      <c r="A319" s="60"/>
      <c r="B319" s="61"/>
      <c r="C319" s="61"/>
      <c r="D319" s="61"/>
      <c r="E319" s="62"/>
    </row>
    <row r="320" spans="1:5" s="35" customFormat="1" ht="21">
      <c r="A320" s="60"/>
      <c r="B320" s="61"/>
      <c r="C320" s="61"/>
      <c r="D320" s="61"/>
      <c r="E320" s="62"/>
    </row>
    <row r="321" spans="1:5" ht="21">
      <c r="A321" s="60"/>
      <c r="B321" s="61"/>
      <c r="C321" s="61"/>
      <c r="D321" s="61"/>
      <c r="E321" s="62"/>
    </row>
    <row r="322" spans="1:5" ht="21">
      <c r="A322" s="60"/>
      <c r="B322" s="61"/>
      <c r="C322" s="61"/>
      <c r="D322" s="61"/>
      <c r="E322" s="62"/>
    </row>
  </sheetData>
  <sheetProtection/>
  <mergeCells count="2">
    <mergeCell ref="A11:E11"/>
    <mergeCell ref="A166:E166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5" r:id="rId1"/>
  <ignoredErrors>
    <ignoredError sqref="E37 E142 E72 E1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tabSelected="1" zoomScalePageLayoutView="0" workbookViewId="0" topLeftCell="B1">
      <selection activeCell="G11" sqref="G11"/>
    </sheetView>
  </sheetViews>
  <sheetFormatPr defaultColWidth="9.125" defaultRowHeight="12.75"/>
  <cols>
    <col min="1" max="1" width="7.625" style="1" customWidth="1"/>
    <col min="2" max="2" width="34.50390625" style="1" customWidth="1"/>
    <col min="3" max="3" width="35.625" style="1" customWidth="1"/>
    <col min="4" max="4" width="20.50390625" style="1" customWidth="1"/>
    <col min="5" max="16384" width="9.125" style="1" customWidth="1"/>
  </cols>
  <sheetData>
    <row r="1" spans="2:4" s="2" customFormat="1" ht="18">
      <c r="B1" s="12"/>
      <c r="C1" s="86"/>
      <c r="D1" s="20" t="s">
        <v>31</v>
      </c>
    </row>
    <row r="2" spans="2:4" s="2" customFormat="1" ht="18">
      <c r="B2" s="12"/>
      <c r="C2" s="86"/>
      <c r="D2" s="20" t="s">
        <v>269</v>
      </c>
    </row>
    <row r="3" spans="2:4" s="2" customFormat="1" ht="18">
      <c r="B3" s="12"/>
      <c r="C3" s="86"/>
      <c r="D3" s="20" t="s">
        <v>217</v>
      </c>
    </row>
    <row r="4" spans="2:4" s="2" customFormat="1" ht="18">
      <c r="B4" s="12"/>
      <c r="C4" s="86"/>
      <c r="D4" s="20" t="s">
        <v>17</v>
      </c>
    </row>
    <row r="5" spans="2:4" s="2" customFormat="1" ht="18">
      <c r="B5" s="12"/>
      <c r="C5" s="86"/>
      <c r="D5" s="20" t="s">
        <v>326</v>
      </c>
    </row>
    <row r="6" spans="2:4" s="2" customFormat="1" ht="18">
      <c r="B6" s="12"/>
      <c r="C6" s="86"/>
      <c r="D6" s="20" t="s">
        <v>24</v>
      </c>
    </row>
    <row r="7" spans="2:4" s="2" customFormat="1" ht="18">
      <c r="B7" s="12"/>
      <c r="C7" s="86"/>
      <c r="D7" s="20" t="s">
        <v>218</v>
      </c>
    </row>
    <row r="8" spans="2:4" s="2" customFormat="1" ht="18">
      <c r="B8" s="12"/>
      <c r="C8" s="86"/>
      <c r="D8" s="20" t="s">
        <v>48</v>
      </c>
    </row>
    <row r="9" spans="2:4" s="2" customFormat="1" ht="18">
      <c r="B9" s="12"/>
      <c r="C9" s="86"/>
      <c r="D9" s="20" t="s">
        <v>17</v>
      </c>
    </row>
    <row r="10" spans="2:4" s="2" customFormat="1" ht="18">
      <c r="B10" s="12"/>
      <c r="C10" s="86"/>
      <c r="D10" s="86"/>
    </row>
    <row r="11" spans="2:4" s="2" customFormat="1" ht="76.5" customHeight="1">
      <c r="B11" s="107" t="s">
        <v>311</v>
      </c>
      <c r="C11" s="107"/>
      <c r="D11" s="107"/>
    </row>
    <row r="12" spans="2:4" s="2" customFormat="1" ht="18">
      <c r="B12" s="12"/>
      <c r="C12" s="12"/>
      <c r="D12" s="12"/>
    </row>
    <row r="13" spans="2:4" s="2" customFormat="1" ht="18">
      <c r="B13" s="12"/>
      <c r="C13" s="12"/>
      <c r="D13" s="28" t="s">
        <v>25</v>
      </c>
    </row>
    <row r="14" spans="2:4" s="2" customFormat="1" ht="30.75">
      <c r="B14" s="75" t="s">
        <v>32</v>
      </c>
      <c r="C14" s="75" t="s">
        <v>33</v>
      </c>
      <c r="D14" s="71" t="s">
        <v>34</v>
      </c>
    </row>
    <row r="15" spans="2:4" s="2" customFormat="1" ht="18">
      <c r="B15" s="76"/>
      <c r="C15" s="77" t="s">
        <v>16</v>
      </c>
      <c r="D15" s="78">
        <f>D16</f>
        <v>1313654.5999999996</v>
      </c>
    </row>
    <row r="16" spans="2:4" s="2" customFormat="1" ht="82.5">
      <c r="B16" s="13">
        <v>791</v>
      </c>
      <c r="C16" s="14" t="str">
        <f>UPPER("Администрация сельского поселения Музяковский сельсовет Муниципального района Краснокамский район Республики Башкортостан")</f>
        <v>АДМИНИСТРАЦИЯ СЕЛЬСКОГО ПОСЕЛЕНИЯ МУЗЯКОВСКИЙ СЕЛЬСОВЕТ МУНИЦИПАЛЬНОГО РАЙОНА КРАСНОКАМСКИЙ РАЙОН РЕСПУБЛИКИ БАШКОРТОСТАН</v>
      </c>
      <c r="D16" s="79">
        <f>D17</f>
        <v>1313654.5999999996</v>
      </c>
    </row>
    <row r="17" spans="2:4" s="2" customFormat="1" ht="42">
      <c r="B17" s="80" t="s">
        <v>42</v>
      </c>
      <c r="C17" s="18" t="s">
        <v>35</v>
      </c>
      <c r="D17" s="81">
        <f>D18</f>
        <v>1313654.5999999996</v>
      </c>
    </row>
    <row r="18" spans="2:4" s="2" customFormat="1" ht="28.5">
      <c r="B18" s="80" t="s">
        <v>43</v>
      </c>
      <c r="C18" s="18" t="s">
        <v>36</v>
      </c>
      <c r="D18" s="81">
        <f>D19</f>
        <v>1313654.5999999996</v>
      </c>
    </row>
    <row r="19" spans="2:4" s="2" customFormat="1" ht="28.5">
      <c r="B19" s="80" t="s">
        <v>67</v>
      </c>
      <c r="C19" s="18" t="s">
        <v>37</v>
      </c>
      <c r="D19" s="81">
        <f>D21+D23</f>
        <v>1313654.5999999996</v>
      </c>
    </row>
    <row r="20" spans="2:4" s="2" customFormat="1" ht="18">
      <c r="B20" s="80" t="s">
        <v>66</v>
      </c>
      <c r="C20" s="18" t="s">
        <v>40</v>
      </c>
      <c r="D20" s="81">
        <f>D21</f>
        <v>-7985846.6</v>
      </c>
    </row>
    <row r="21" spans="2:4" s="2" customFormat="1" ht="18">
      <c r="B21" s="80" t="s">
        <v>65</v>
      </c>
      <c r="C21" s="18" t="s">
        <v>38</v>
      </c>
      <c r="D21" s="81">
        <v>-7985846.6</v>
      </c>
    </row>
    <row r="22" spans="2:4" s="2" customFormat="1" ht="18">
      <c r="B22" s="80" t="s">
        <v>64</v>
      </c>
      <c r="C22" s="18" t="s">
        <v>41</v>
      </c>
      <c r="D22" s="81">
        <f>D23</f>
        <v>9299501.2</v>
      </c>
    </row>
    <row r="23" spans="2:4" s="2" customFormat="1" ht="18">
      <c r="B23" s="80" t="s">
        <v>63</v>
      </c>
      <c r="C23" s="18" t="s">
        <v>39</v>
      </c>
      <c r="D23" s="81">
        <v>9299501.2</v>
      </c>
    </row>
    <row r="24" spans="2:4" s="2" customFormat="1" ht="18">
      <c r="B24" s="82"/>
      <c r="C24" s="83"/>
      <c r="D24" s="84"/>
    </row>
    <row r="25" spans="2:4" s="2" customFormat="1" ht="18">
      <c r="B25" s="108" t="s">
        <v>250</v>
      </c>
      <c r="C25" s="108"/>
      <c r="D25" s="108"/>
    </row>
    <row r="26" spans="2:4" s="2" customFormat="1" ht="18">
      <c r="B26" s="12"/>
      <c r="C26" s="12"/>
      <c r="D26" s="12"/>
    </row>
    <row r="27" spans="2:4" s="2" customFormat="1" ht="18">
      <c r="B27" s="12"/>
      <c r="C27" s="12"/>
      <c r="D27" s="12"/>
    </row>
    <row r="28" spans="2:7" s="2" customFormat="1" ht="18">
      <c r="B28" s="11"/>
      <c r="C28" s="22"/>
      <c r="D28" s="28"/>
      <c r="E28" s="85"/>
      <c r="F28" s="85"/>
      <c r="G28" s="85"/>
    </row>
    <row r="29" spans="2:4" s="2" customFormat="1" ht="18">
      <c r="B29" s="12"/>
      <c r="C29" s="12"/>
      <c r="D29" s="28"/>
    </row>
    <row r="30" spans="2:4" s="2" customFormat="1" ht="18">
      <c r="B30" s="12"/>
      <c r="C30" s="12"/>
      <c r="D30" s="12"/>
    </row>
    <row r="31" spans="2:4" s="2" customFormat="1" ht="18">
      <c r="B31" s="12"/>
      <c r="C31" s="12"/>
      <c r="D31" s="12"/>
    </row>
    <row r="32" spans="2:4" s="2" customFormat="1" ht="18">
      <c r="B32" s="12"/>
      <c r="C32" s="12"/>
      <c r="D32" s="12"/>
    </row>
    <row r="33" spans="2:4" s="2" customFormat="1" ht="18">
      <c r="B33" s="12"/>
      <c r="C33" s="12"/>
      <c r="D33" s="12"/>
    </row>
    <row r="34" spans="2:4" s="2" customFormat="1" ht="18">
      <c r="B34" s="12"/>
      <c r="C34" s="12"/>
      <c r="D34" s="12"/>
    </row>
    <row r="35" spans="2:4" s="2" customFormat="1" ht="18">
      <c r="B35" s="12"/>
      <c r="C35" s="12"/>
      <c r="D35" s="12"/>
    </row>
    <row r="36" spans="2:4" s="2" customFormat="1" ht="18">
      <c r="B36" s="12"/>
      <c r="C36" s="12"/>
      <c r="D36" s="12"/>
    </row>
    <row r="37" spans="2:4" s="2" customFormat="1" ht="18">
      <c r="B37" s="12"/>
      <c r="C37" s="12"/>
      <c r="D37" s="12"/>
    </row>
    <row r="38" spans="2:4" s="2" customFormat="1" ht="18">
      <c r="B38" s="12"/>
      <c r="C38" s="12"/>
      <c r="D38" s="12"/>
    </row>
    <row r="39" spans="2:4" s="2" customFormat="1" ht="18">
      <c r="B39" s="12"/>
      <c r="C39" s="12"/>
      <c r="D39" s="12"/>
    </row>
    <row r="40" spans="2:4" s="2" customFormat="1" ht="18">
      <c r="B40" s="12"/>
      <c r="C40" s="12"/>
      <c r="D40" s="12"/>
    </row>
    <row r="41" spans="2:4" s="2" customFormat="1" ht="18">
      <c r="B41" s="12"/>
      <c r="C41" s="12"/>
      <c r="D41" s="12"/>
    </row>
    <row r="42" spans="2:4" s="2" customFormat="1" ht="18">
      <c r="B42" s="12"/>
      <c r="C42" s="12"/>
      <c r="D42" s="12"/>
    </row>
    <row r="43" spans="2:4" s="2" customFormat="1" ht="18">
      <c r="B43" s="12"/>
      <c r="C43" s="12"/>
      <c r="D43" s="12"/>
    </row>
    <row r="44" spans="2:4" s="2" customFormat="1" ht="18">
      <c r="B44" s="12"/>
      <c r="C44" s="12"/>
      <c r="D44" s="12"/>
    </row>
    <row r="45" spans="2:4" s="2" customFormat="1" ht="18">
      <c r="B45" s="12"/>
      <c r="C45" s="12"/>
      <c r="D45" s="12"/>
    </row>
    <row r="46" spans="2:4" s="2" customFormat="1" ht="18">
      <c r="B46" s="12"/>
      <c r="C46" s="12"/>
      <c r="D46" s="12"/>
    </row>
    <row r="47" spans="2:4" s="2" customFormat="1" ht="18">
      <c r="B47" s="12"/>
      <c r="C47" s="12"/>
      <c r="D47" s="12"/>
    </row>
    <row r="48" spans="2:4" s="2" customFormat="1" ht="18">
      <c r="B48" s="12"/>
      <c r="C48" s="12"/>
      <c r="D48" s="12"/>
    </row>
    <row r="49" spans="2:4" s="2" customFormat="1" ht="18">
      <c r="B49" s="12"/>
      <c r="C49" s="12"/>
      <c r="D49" s="12"/>
    </row>
    <row r="50" spans="2:4" s="2" customFormat="1" ht="18">
      <c r="B50" s="12"/>
      <c r="C50" s="12"/>
      <c r="D50" s="12"/>
    </row>
    <row r="51" spans="2:4" s="2" customFormat="1" ht="18">
      <c r="B51" s="12"/>
      <c r="C51" s="12"/>
      <c r="D51" s="12"/>
    </row>
    <row r="52" spans="2:4" s="2" customFormat="1" ht="18">
      <c r="B52" s="12"/>
      <c r="C52" s="12"/>
      <c r="D52" s="12"/>
    </row>
    <row r="53" spans="2:4" s="2" customFormat="1" ht="18">
      <c r="B53" s="12"/>
      <c r="C53" s="12"/>
      <c r="D53" s="12"/>
    </row>
    <row r="54" spans="2:4" s="2" customFormat="1" ht="18">
      <c r="B54" s="12"/>
      <c r="C54" s="12"/>
      <c r="D54" s="12"/>
    </row>
    <row r="55" spans="2:4" s="2" customFormat="1" ht="18">
      <c r="B55" s="12"/>
      <c r="C55" s="12"/>
      <c r="D55" s="12"/>
    </row>
    <row r="56" spans="2:4" s="2" customFormat="1" ht="18">
      <c r="B56" s="12"/>
      <c r="C56" s="12"/>
      <c r="D56" s="12"/>
    </row>
    <row r="57" spans="2:4" s="2" customFormat="1" ht="18">
      <c r="B57" s="12"/>
      <c r="C57" s="12"/>
      <c r="D57" s="12"/>
    </row>
    <row r="58" spans="2:4" s="2" customFormat="1" ht="18">
      <c r="B58" s="12"/>
      <c r="C58" s="12"/>
      <c r="D58" s="12"/>
    </row>
    <row r="59" spans="2:4" s="2" customFormat="1" ht="18">
      <c r="B59" s="12"/>
      <c r="C59" s="12"/>
      <c r="D59" s="12"/>
    </row>
    <row r="60" spans="2:4" s="2" customFormat="1" ht="18">
      <c r="B60" s="12"/>
      <c r="C60" s="12"/>
      <c r="D60" s="12"/>
    </row>
    <row r="61" spans="2:4" s="2" customFormat="1" ht="18">
      <c r="B61" s="12"/>
      <c r="C61" s="12"/>
      <c r="D61" s="12"/>
    </row>
    <row r="62" spans="2:4" s="2" customFormat="1" ht="18">
      <c r="B62" s="12"/>
      <c r="C62" s="12"/>
      <c r="D62" s="12"/>
    </row>
    <row r="63" spans="2:4" s="2" customFormat="1" ht="18">
      <c r="B63" s="12"/>
      <c r="C63" s="12"/>
      <c r="D63" s="12"/>
    </row>
    <row r="64" spans="2:4" s="2" customFormat="1" ht="18">
      <c r="B64" s="12"/>
      <c r="C64" s="12"/>
      <c r="D64" s="12"/>
    </row>
    <row r="65" spans="2:4" ht="15">
      <c r="B65" s="12"/>
      <c r="C65" s="12"/>
      <c r="D65" s="12"/>
    </row>
    <row r="66" spans="2:4" ht="15">
      <c r="B66" s="12"/>
      <c r="C66" s="12"/>
      <c r="D66" s="12"/>
    </row>
    <row r="67" spans="2:4" ht="15">
      <c r="B67" s="12"/>
      <c r="C67" s="12"/>
      <c r="D67" s="12"/>
    </row>
    <row r="68" spans="2:4" ht="15">
      <c r="B68" s="12"/>
      <c r="C68" s="12"/>
      <c r="D68" s="12"/>
    </row>
    <row r="69" spans="2:4" ht="15">
      <c r="B69" s="12"/>
      <c r="C69" s="12"/>
      <c r="D69" s="12"/>
    </row>
    <row r="70" spans="2:4" ht="15">
      <c r="B70" s="12"/>
      <c r="C70" s="12"/>
      <c r="D70" s="12"/>
    </row>
    <row r="71" spans="2:4" ht="15">
      <c r="B71" s="12"/>
      <c r="C71" s="12"/>
      <c r="D71" s="12"/>
    </row>
    <row r="72" spans="2:4" ht="15">
      <c r="B72" s="12"/>
      <c r="C72" s="12"/>
      <c r="D72" s="12"/>
    </row>
    <row r="73" spans="2:4" ht="15">
      <c r="B73" s="12"/>
      <c r="C73" s="12"/>
      <c r="D73" s="12"/>
    </row>
    <row r="74" spans="2:4" ht="15">
      <c r="B74" s="12"/>
      <c r="C74" s="12"/>
      <c r="D74" s="12"/>
    </row>
    <row r="75" spans="2:4" ht="15">
      <c r="B75" s="12"/>
      <c r="C75" s="12"/>
      <c r="D75" s="12"/>
    </row>
    <row r="76" spans="2:4" ht="15">
      <c r="B76" s="12"/>
      <c r="C76" s="12"/>
      <c r="D76" s="12"/>
    </row>
    <row r="77" spans="2:4" ht="15">
      <c r="B77" s="12"/>
      <c r="C77" s="12"/>
      <c r="D77" s="12"/>
    </row>
    <row r="78" spans="2:4" ht="15">
      <c r="B78" s="12"/>
      <c r="C78" s="12"/>
      <c r="D78" s="12"/>
    </row>
    <row r="79" spans="2:4" ht="15">
      <c r="B79" s="12"/>
      <c r="C79" s="12"/>
      <c r="D79" s="12"/>
    </row>
    <row r="80" spans="2:4" ht="15">
      <c r="B80" s="12"/>
      <c r="C80" s="12"/>
      <c r="D80" s="12"/>
    </row>
    <row r="81" spans="2:4" ht="15">
      <c r="B81" s="12"/>
      <c r="C81" s="12"/>
      <c r="D81" s="12"/>
    </row>
    <row r="82" spans="2:4" ht="15">
      <c r="B82" s="12"/>
      <c r="C82" s="12"/>
      <c r="D82" s="12"/>
    </row>
    <row r="83" spans="2:4" ht="15">
      <c r="B83" s="12"/>
      <c r="C83" s="12"/>
      <c r="D83" s="12"/>
    </row>
    <row r="84" spans="2:4" ht="15">
      <c r="B84" s="12"/>
      <c r="C84" s="12"/>
      <c r="D84" s="12"/>
    </row>
    <row r="85" spans="2:4" ht="15">
      <c r="B85" s="12"/>
      <c r="C85" s="12"/>
      <c r="D85" s="12"/>
    </row>
    <row r="86" spans="2:4" ht="15">
      <c r="B86" s="12"/>
      <c r="C86" s="12"/>
      <c r="D86" s="12"/>
    </row>
    <row r="87" spans="2:4" ht="15">
      <c r="B87" s="12"/>
      <c r="C87" s="12"/>
      <c r="D87" s="12"/>
    </row>
    <row r="88" spans="2:4" ht="15">
      <c r="B88" s="12"/>
      <c r="C88" s="12"/>
      <c r="D88" s="12"/>
    </row>
    <row r="89" spans="2:4" ht="15">
      <c r="B89" s="12"/>
      <c r="C89" s="12"/>
      <c r="D89" s="12"/>
    </row>
    <row r="90" spans="2:4" ht="15">
      <c r="B90" s="12"/>
      <c r="C90" s="12"/>
      <c r="D90" s="12"/>
    </row>
    <row r="91" spans="2:4" ht="15">
      <c r="B91" s="12"/>
      <c r="C91" s="12"/>
      <c r="D91" s="12"/>
    </row>
    <row r="92" spans="2:4" ht="15">
      <c r="B92" s="12"/>
      <c r="C92" s="12"/>
      <c r="D92" s="12"/>
    </row>
    <row r="93" spans="2:4" ht="15">
      <c r="B93" s="12"/>
      <c r="C93" s="12"/>
      <c r="D93" s="12"/>
    </row>
    <row r="94" spans="2:4" ht="15">
      <c r="B94" s="12"/>
      <c r="C94" s="12"/>
      <c r="D94" s="12"/>
    </row>
    <row r="95" spans="2:4" ht="15">
      <c r="B95" s="12"/>
      <c r="C95" s="12"/>
      <c r="D95" s="12"/>
    </row>
    <row r="96" spans="2:4" ht="15">
      <c r="B96" s="12"/>
      <c r="C96" s="12"/>
      <c r="D96" s="12"/>
    </row>
    <row r="97" spans="2:4" ht="15">
      <c r="B97" s="12"/>
      <c r="C97" s="12"/>
      <c r="D97" s="12"/>
    </row>
    <row r="98" spans="2:4" ht="15">
      <c r="B98" s="12"/>
      <c r="C98" s="12"/>
      <c r="D98" s="12"/>
    </row>
    <row r="99" spans="2:4" ht="15">
      <c r="B99" s="12"/>
      <c r="C99" s="12"/>
      <c r="D99" s="12"/>
    </row>
    <row r="100" spans="2:4" ht="15">
      <c r="B100" s="12"/>
      <c r="C100" s="12"/>
      <c r="D100" s="12"/>
    </row>
    <row r="101" spans="2:4" ht="15">
      <c r="B101" s="12"/>
      <c r="C101" s="12"/>
      <c r="D101" s="12"/>
    </row>
    <row r="102" spans="2:4" ht="15">
      <c r="B102" s="12"/>
      <c r="C102" s="12"/>
      <c r="D102" s="12"/>
    </row>
    <row r="103" spans="2:4" ht="15">
      <c r="B103" s="12"/>
      <c r="C103" s="12"/>
      <c r="D103" s="12"/>
    </row>
    <row r="104" spans="2:4" ht="15">
      <c r="B104" s="12"/>
      <c r="C104" s="12"/>
      <c r="D104" s="12"/>
    </row>
    <row r="105" spans="2:4" ht="15">
      <c r="B105" s="12"/>
      <c r="C105" s="12"/>
      <c r="D105" s="12"/>
    </row>
    <row r="106" spans="2:4" ht="15">
      <c r="B106" s="12"/>
      <c r="C106" s="12"/>
      <c r="D106" s="12"/>
    </row>
    <row r="107" spans="2:4" ht="15">
      <c r="B107" s="12"/>
      <c r="C107" s="12"/>
      <c r="D107" s="12"/>
    </row>
    <row r="108" spans="2:4" ht="15">
      <c r="B108" s="12"/>
      <c r="C108" s="12"/>
      <c r="D108" s="12"/>
    </row>
    <row r="109" spans="2:4" ht="15">
      <c r="B109" s="12"/>
      <c r="C109" s="12"/>
      <c r="D109" s="12"/>
    </row>
    <row r="110" spans="2:4" ht="15">
      <c r="B110" s="12"/>
      <c r="C110" s="12"/>
      <c r="D110" s="12"/>
    </row>
    <row r="111" spans="2:4" ht="15">
      <c r="B111" s="12"/>
      <c r="C111" s="12"/>
      <c r="D111" s="12"/>
    </row>
    <row r="112" spans="2:4" ht="15">
      <c r="B112" s="12"/>
      <c r="C112" s="12"/>
      <c r="D112" s="12"/>
    </row>
    <row r="113" spans="2:4" ht="15">
      <c r="B113" s="12"/>
      <c r="C113" s="12"/>
      <c r="D113" s="12"/>
    </row>
    <row r="114" spans="2:4" ht="15">
      <c r="B114" s="12"/>
      <c r="C114" s="12"/>
      <c r="D114" s="12"/>
    </row>
    <row r="115" spans="2:4" ht="15">
      <c r="B115" s="12"/>
      <c r="C115" s="12"/>
      <c r="D115" s="12"/>
    </row>
    <row r="116" spans="2:4" ht="15">
      <c r="B116" s="12"/>
      <c r="C116" s="12"/>
      <c r="D116" s="12"/>
    </row>
    <row r="117" spans="2:4" ht="15">
      <c r="B117" s="12"/>
      <c r="C117" s="12"/>
      <c r="D117" s="12"/>
    </row>
    <row r="118" spans="2:4" ht="15">
      <c r="B118" s="12"/>
      <c r="C118" s="12"/>
      <c r="D118" s="12"/>
    </row>
    <row r="119" spans="2:4" ht="15">
      <c r="B119" s="12"/>
      <c r="C119" s="12"/>
      <c r="D119" s="12"/>
    </row>
    <row r="120" spans="2:4" ht="15">
      <c r="B120" s="12"/>
      <c r="C120" s="12"/>
      <c r="D120" s="12"/>
    </row>
    <row r="121" spans="2:4" ht="15">
      <c r="B121" s="12"/>
      <c r="C121" s="12"/>
      <c r="D121" s="12"/>
    </row>
    <row r="122" spans="2:4" ht="15">
      <c r="B122" s="12"/>
      <c r="C122" s="12"/>
      <c r="D122" s="12"/>
    </row>
    <row r="123" spans="2:4" ht="15">
      <c r="B123" s="12"/>
      <c r="C123" s="12"/>
      <c r="D123" s="12"/>
    </row>
    <row r="124" spans="2:4" ht="15">
      <c r="B124" s="12"/>
      <c r="C124" s="12"/>
      <c r="D124" s="12"/>
    </row>
    <row r="125" spans="2:4" ht="15">
      <c r="B125" s="12"/>
      <c r="C125" s="12"/>
      <c r="D125" s="12"/>
    </row>
    <row r="126" spans="2:4" ht="15">
      <c r="B126" s="12"/>
      <c r="C126" s="12"/>
      <c r="D126" s="12"/>
    </row>
    <row r="127" spans="2:4" ht="15">
      <c r="B127" s="12"/>
      <c r="C127" s="12"/>
      <c r="D127" s="12"/>
    </row>
    <row r="128" spans="2:4" ht="15">
      <c r="B128" s="12"/>
      <c r="C128" s="12"/>
      <c r="D128" s="12"/>
    </row>
    <row r="129" spans="2:4" ht="15">
      <c r="B129" s="12"/>
      <c r="C129" s="12"/>
      <c r="D129" s="12"/>
    </row>
    <row r="130" spans="2:4" ht="15">
      <c r="B130" s="12"/>
      <c r="C130" s="12"/>
      <c r="D130" s="12"/>
    </row>
    <row r="131" spans="2:4" ht="15">
      <c r="B131" s="12"/>
      <c r="C131" s="12"/>
      <c r="D131" s="12"/>
    </row>
    <row r="132" spans="2:4" ht="15">
      <c r="B132" s="12"/>
      <c r="C132" s="12"/>
      <c r="D132" s="12"/>
    </row>
    <row r="133" spans="2:4" ht="15">
      <c r="B133" s="12"/>
      <c r="C133" s="12"/>
      <c r="D133" s="12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2022-02-04T10:32:28Z</cp:lastPrinted>
  <dcterms:created xsi:type="dcterms:W3CDTF">2008-10-28T10:40:13Z</dcterms:created>
  <dcterms:modified xsi:type="dcterms:W3CDTF">2022-02-04T10:32:31Z</dcterms:modified>
  <cp:category/>
  <cp:version/>
  <cp:contentType/>
  <cp:contentStatus/>
</cp:coreProperties>
</file>